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大方向" sheetId="1" r:id="rId1"/>
    <sheet name="产品着陆页调整" sheetId="2" r:id="rId2"/>
    <sheet name="收集热销款式" sheetId="4" r:id="rId3"/>
    <sheet name="1月前能落地准备工作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94F67CC05A04E93B59610CAE76208F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3300" y="1123950"/>
          <a:ext cx="2105025" cy="2162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AB31A88591B4A97BED499DA58FFE7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91325" y="2584450"/>
          <a:ext cx="5657850" cy="7705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826B44333FF4046A170F0D9BFB1DCF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74730" y="2387600"/>
          <a:ext cx="6496050" cy="7800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467E09B6E54746EB8B7D2193E42F8BB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573635" y="2451100"/>
          <a:ext cx="6486525" cy="7924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0C6412DDA163455596CA38E865C37A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796645" y="2451100"/>
          <a:ext cx="5991225" cy="815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733D290891CE4CEBA0107E44C3033FD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928850" y="2422525"/>
          <a:ext cx="5943600" cy="5029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CCC65D4F69C34FD9B9CB972B3218AD6E"/>
        <xdr:cNvPicPr>
          <a:picLocks noChangeAspect="1"/>
        </xdr:cNvPicPr>
      </xdr:nvPicPr>
      <xdr:blipFill>
        <a:blip r:embed="rId7"/>
        <a:srcRect/>
        <a:stretch>
          <a:fillRect/>
        </a:stretch>
      </xdr:blipFill>
      <xdr:spPr>
        <a:xfrm>
          <a:off x="7029450" y="108731050"/>
          <a:ext cx="4762500" cy="4752975"/>
        </a:xfrm>
        <a:prstGeom prst="rect">
          <a:avLst/>
        </a:prstGeom>
      </xdr:spPr>
    </xdr:pic>
  </etc:cellImage>
  <etc:cellImage>
    <xdr:pic>
      <xdr:nvPicPr>
        <xdr:cNvPr id="8" name="ID_1857E87AE32746C5BE850F28389D0691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7029450" y="2540000"/>
          <a:ext cx="952500" cy="952500"/>
        </a:xfrm>
        <a:prstGeom prst="rect">
          <a:avLst/>
        </a:prstGeom>
      </xdr:spPr>
    </xdr:pic>
  </etc:cellImage>
  <etc:cellImage>
    <xdr:pic>
      <xdr:nvPicPr>
        <xdr:cNvPr id="48" name="ID_45C755A28B8A436691F065DC1DE91478"/>
        <xdr:cNvPicPr>
          <a:picLocks noChangeAspect="1"/>
        </xdr:cNvPicPr>
      </xdr:nvPicPr>
      <xdr:blipFill>
        <a:blip r:embed="rId9"/>
        <a:srcRect/>
        <a:stretch>
          <a:fillRect/>
        </a:stretch>
      </xdr:blipFill>
      <xdr:spPr>
        <a:xfrm>
          <a:off x="7029450" y="217944700"/>
          <a:ext cx="4762500" cy="4762500"/>
        </a:xfrm>
        <a:prstGeom prst="rect">
          <a:avLst/>
        </a:prstGeom>
      </xdr:spPr>
    </xdr:pic>
  </etc:cellImage>
  <etc:cellImage>
    <xdr:pic>
      <xdr:nvPicPr>
        <xdr:cNvPr id="25" name="ID_7B4AA5E4870B4638B840E4983003415A"/>
        <xdr:cNvPicPr>
          <a:picLocks noChangeAspect="1"/>
        </xdr:cNvPicPr>
      </xdr:nvPicPr>
      <xdr:blipFill>
        <a:blip r:embed="rId10"/>
        <a:srcRect/>
        <a:stretch>
          <a:fillRect/>
        </a:stretch>
      </xdr:blipFill>
      <xdr:spPr>
        <a:xfrm>
          <a:off x="7029450" y="98329750"/>
          <a:ext cx="4762500" cy="4762500"/>
        </a:xfrm>
        <a:prstGeom prst="rect">
          <a:avLst/>
        </a:prstGeom>
      </xdr:spPr>
    </xdr:pic>
  </etc:cellImage>
  <etc:cellImage>
    <xdr:pic>
      <xdr:nvPicPr>
        <xdr:cNvPr id="9" name="ID_CC8C361A041E4D4FB114907C6C3D122F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7029450" y="1270000"/>
          <a:ext cx="952500" cy="952500"/>
        </a:xfrm>
        <a:prstGeom prst="rect">
          <a:avLst/>
        </a:prstGeom>
      </xdr:spPr>
    </xdr:pic>
  </etc:cellImage>
  <etc:cellImage>
    <xdr:pic>
      <xdr:nvPicPr>
        <xdr:cNvPr id="95" name="ID_345114FC25DA4BADB1D5CC4DA2867DBB"/>
        <xdr:cNvPicPr>
          <a:picLocks noChangeAspect="1"/>
        </xdr:cNvPicPr>
      </xdr:nvPicPr>
      <xdr:blipFill>
        <a:blip r:embed="rId12"/>
        <a:srcRect/>
        <a:stretch>
          <a:fillRect/>
        </a:stretch>
      </xdr:blipFill>
      <xdr:spPr>
        <a:xfrm>
          <a:off x="7029450" y="462375250"/>
          <a:ext cx="4762500" cy="4762500"/>
        </a:xfrm>
        <a:prstGeom prst="rect">
          <a:avLst/>
        </a:prstGeom>
      </xdr:spPr>
    </xdr:pic>
  </etc:cellImage>
  <etc:cellImage>
    <xdr:pic>
      <xdr:nvPicPr>
        <xdr:cNvPr id="11" name="ID_076CD11436AE4F648D22CDE85AF980F6"/>
        <xdr:cNvPicPr>
          <a:picLocks noChangeAspect="1"/>
        </xdr:cNvPicPr>
      </xdr:nvPicPr>
      <xdr:blipFill>
        <a:blip r:embed="rId13"/>
        <a:srcRect/>
        <a:stretch>
          <a:fillRect/>
        </a:stretch>
      </xdr:blipFill>
      <xdr:spPr>
        <a:xfrm>
          <a:off x="7029450" y="7620000"/>
          <a:ext cx="2857500" cy="2857500"/>
        </a:xfrm>
        <a:prstGeom prst="rect">
          <a:avLst/>
        </a:prstGeom>
      </xdr:spPr>
    </xdr:pic>
  </etc:cellImage>
  <etc:cellImage>
    <xdr:pic>
      <xdr:nvPicPr>
        <xdr:cNvPr id="98" name="ID_CC1E72B66AD3445BACF920BE1F194742"/>
        <xdr:cNvPicPr>
          <a:picLocks noChangeAspect="1"/>
        </xdr:cNvPicPr>
      </xdr:nvPicPr>
      <xdr:blipFill>
        <a:blip r:embed="rId14"/>
        <a:srcRect/>
        <a:stretch>
          <a:fillRect/>
        </a:stretch>
      </xdr:blipFill>
      <xdr:spPr>
        <a:xfrm>
          <a:off x="7029450" y="477977200"/>
          <a:ext cx="4762500" cy="4762500"/>
        </a:xfrm>
        <a:prstGeom prst="rect">
          <a:avLst/>
        </a:prstGeom>
      </xdr:spPr>
    </xdr:pic>
  </etc:cellImage>
  <etc:cellImage>
    <xdr:pic>
      <xdr:nvPicPr>
        <xdr:cNvPr id="29" name="ID_1DDBCF42B9B146D09A14129183A229F9"/>
        <xdr:cNvPicPr>
          <a:picLocks noChangeAspect="1"/>
        </xdr:cNvPicPr>
      </xdr:nvPicPr>
      <xdr:blipFill>
        <a:blip r:embed="rId15"/>
        <a:srcRect/>
        <a:stretch>
          <a:fillRect/>
        </a:stretch>
      </xdr:blipFill>
      <xdr:spPr>
        <a:xfrm>
          <a:off x="7029450" y="119132350"/>
          <a:ext cx="4762500" cy="4762500"/>
        </a:xfrm>
        <a:prstGeom prst="rect">
          <a:avLst/>
        </a:prstGeom>
      </xdr:spPr>
    </xdr:pic>
  </etc:cellImage>
  <etc:cellImage>
    <xdr:pic>
      <xdr:nvPicPr>
        <xdr:cNvPr id="52" name="ID_C4D6A0A3AB024A298B0B79C4B77E25DD"/>
        <xdr:cNvPicPr>
          <a:picLocks noChangeAspect="1"/>
        </xdr:cNvPicPr>
      </xdr:nvPicPr>
      <xdr:blipFill>
        <a:blip r:embed="rId16"/>
        <a:srcRect/>
        <a:stretch>
          <a:fillRect/>
        </a:stretch>
      </xdr:blipFill>
      <xdr:spPr>
        <a:xfrm>
          <a:off x="7029450" y="238747300"/>
          <a:ext cx="4762500" cy="4762500"/>
        </a:xfrm>
        <a:prstGeom prst="rect">
          <a:avLst/>
        </a:prstGeom>
      </xdr:spPr>
    </xdr:pic>
  </etc:cellImage>
  <etc:cellImage>
    <xdr:pic>
      <xdr:nvPicPr>
        <xdr:cNvPr id="75" name="ID_5CA85CFDAD094B09BBE0A7607FF5E299"/>
        <xdr:cNvPicPr>
          <a:picLocks noChangeAspect="1"/>
        </xdr:cNvPicPr>
      </xdr:nvPicPr>
      <xdr:blipFill>
        <a:blip r:embed="rId17"/>
        <a:srcRect/>
        <a:stretch>
          <a:fillRect/>
        </a:stretch>
      </xdr:blipFill>
      <xdr:spPr>
        <a:xfrm>
          <a:off x="7029450" y="358362250"/>
          <a:ext cx="4762500" cy="4762500"/>
        </a:xfrm>
        <a:prstGeom prst="rect">
          <a:avLst/>
        </a:prstGeom>
      </xdr:spPr>
    </xdr:pic>
  </etc:cellImage>
  <etc:cellImage>
    <xdr:pic>
      <xdr:nvPicPr>
        <xdr:cNvPr id="12" name="ID_395A12BC0F50433BA21B6781FE9B7A9B"/>
        <xdr:cNvPicPr>
          <a:picLocks noChangeAspect="1"/>
        </xdr:cNvPicPr>
      </xdr:nvPicPr>
      <xdr:blipFill>
        <a:blip r:embed="rId18"/>
        <a:srcRect/>
        <a:stretch>
          <a:fillRect/>
        </a:stretch>
      </xdr:blipFill>
      <xdr:spPr>
        <a:xfrm>
          <a:off x="7029450" y="5080000"/>
          <a:ext cx="1905000" cy="1905000"/>
        </a:xfrm>
        <a:prstGeom prst="rect">
          <a:avLst/>
        </a:prstGeom>
      </xdr:spPr>
    </xdr:pic>
  </etc:cellImage>
  <etc:cellImage>
    <xdr:pic>
      <xdr:nvPicPr>
        <xdr:cNvPr id="51" name="ID_CBFBEE2CE3E04B4089233D1C1A417777"/>
        <xdr:cNvPicPr>
          <a:picLocks noChangeAspect="1"/>
        </xdr:cNvPicPr>
      </xdr:nvPicPr>
      <xdr:blipFill>
        <a:blip r:embed="rId19"/>
        <a:srcRect/>
        <a:stretch>
          <a:fillRect/>
        </a:stretch>
      </xdr:blipFill>
      <xdr:spPr>
        <a:xfrm>
          <a:off x="7029450" y="233546650"/>
          <a:ext cx="4762500" cy="4762500"/>
        </a:xfrm>
        <a:prstGeom prst="rect">
          <a:avLst/>
        </a:prstGeom>
      </xdr:spPr>
    </xdr:pic>
  </etc:cellImage>
  <etc:cellImage>
    <xdr:pic>
      <xdr:nvPicPr>
        <xdr:cNvPr id="30" name="ID_893C71474F504E69A878DCF0110E60D1"/>
        <xdr:cNvPicPr>
          <a:picLocks noChangeAspect="1"/>
        </xdr:cNvPicPr>
      </xdr:nvPicPr>
      <xdr:blipFill>
        <a:blip r:embed="rId20"/>
        <a:srcRect/>
        <a:stretch>
          <a:fillRect/>
        </a:stretch>
      </xdr:blipFill>
      <xdr:spPr>
        <a:xfrm>
          <a:off x="7029450" y="124333000"/>
          <a:ext cx="4762500" cy="4762500"/>
        </a:xfrm>
        <a:prstGeom prst="rect">
          <a:avLst/>
        </a:prstGeom>
      </xdr:spPr>
    </xdr:pic>
  </etc:cellImage>
  <etc:cellImage>
    <xdr:pic>
      <xdr:nvPicPr>
        <xdr:cNvPr id="13" name="ID_9BC7E835B0A64A85A07FE1C51E709AE9"/>
        <xdr:cNvPicPr>
          <a:picLocks noChangeAspect="1"/>
        </xdr:cNvPicPr>
      </xdr:nvPicPr>
      <xdr:blipFill>
        <a:blip r:embed="rId21"/>
        <a:srcRect/>
        <a:stretch>
          <a:fillRect/>
        </a:stretch>
      </xdr:blipFill>
      <xdr:spPr>
        <a:xfrm>
          <a:off x="7029450" y="3810000"/>
          <a:ext cx="952500" cy="952500"/>
        </a:xfrm>
        <a:prstGeom prst="rect">
          <a:avLst/>
        </a:prstGeom>
      </xdr:spPr>
    </xdr:pic>
  </etc:cellImage>
  <etc:cellImage>
    <xdr:pic>
      <xdr:nvPicPr>
        <xdr:cNvPr id="101" name="ID_15C28AE6FC854F04AD64090E197F0A2F"/>
        <xdr:cNvPicPr>
          <a:picLocks noChangeAspect="1"/>
        </xdr:cNvPicPr>
      </xdr:nvPicPr>
      <xdr:blipFill>
        <a:blip r:embed="rId22"/>
        <a:srcRect/>
        <a:stretch>
          <a:fillRect/>
        </a:stretch>
      </xdr:blipFill>
      <xdr:spPr>
        <a:xfrm>
          <a:off x="7029450" y="493579150"/>
          <a:ext cx="3943350" cy="3895725"/>
        </a:xfrm>
        <a:prstGeom prst="rect">
          <a:avLst/>
        </a:prstGeom>
      </xdr:spPr>
    </xdr:pic>
  </etc:cellImage>
  <etc:cellImage>
    <xdr:pic>
      <xdr:nvPicPr>
        <xdr:cNvPr id="55" name="ID_61F149E436474F089AC106C9CF1F52D6"/>
        <xdr:cNvPicPr>
          <a:picLocks noChangeAspect="1"/>
        </xdr:cNvPicPr>
      </xdr:nvPicPr>
      <xdr:blipFill>
        <a:blip r:embed="rId23"/>
        <a:srcRect/>
        <a:stretch>
          <a:fillRect/>
        </a:stretch>
      </xdr:blipFill>
      <xdr:spPr>
        <a:xfrm>
          <a:off x="7029450" y="254349250"/>
          <a:ext cx="4762500" cy="4762500"/>
        </a:xfrm>
        <a:prstGeom prst="rect">
          <a:avLst/>
        </a:prstGeom>
      </xdr:spPr>
    </xdr:pic>
  </etc:cellImage>
  <etc:cellImage>
    <xdr:pic>
      <xdr:nvPicPr>
        <xdr:cNvPr id="31" name="ID_8DB22206A7D74D37B73394FE3D7D31B2"/>
        <xdr:cNvPicPr>
          <a:picLocks noChangeAspect="1"/>
        </xdr:cNvPicPr>
      </xdr:nvPicPr>
      <xdr:blipFill>
        <a:blip r:embed="rId24"/>
        <a:srcRect/>
        <a:stretch>
          <a:fillRect/>
        </a:stretch>
      </xdr:blipFill>
      <xdr:spPr>
        <a:xfrm>
          <a:off x="7029450" y="129533650"/>
          <a:ext cx="4762500" cy="4762500"/>
        </a:xfrm>
        <a:prstGeom prst="rect">
          <a:avLst/>
        </a:prstGeom>
      </xdr:spPr>
    </xdr:pic>
  </etc:cellImage>
  <etc:cellImage>
    <xdr:pic>
      <xdr:nvPicPr>
        <xdr:cNvPr id="15" name="ID_5F906CC86D104F2E8BA47D09D9EDAF75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7029450" y="11430000"/>
          <a:ext cx="2857500" cy="2857500"/>
        </a:xfrm>
        <a:prstGeom prst="rect">
          <a:avLst/>
        </a:prstGeom>
      </xdr:spPr>
    </xdr:pic>
  </etc:cellImage>
  <etc:cellImage>
    <xdr:pic>
      <xdr:nvPicPr>
        <xdr:cNvPr id="102" name="ID_CA599AA0C6544B7F8EE95282F7FF0771"/>
        <xdr:cNvPicPr>
          <a:picLocks noChangeAspect="1"/>
        </xdr:cNvPicPr>
      </xdr:nvPicPr>
      <xdr:blipFill>
        <a:blip r:embed="rId26"/>
        <a:srcRect/>
        <a:stretch>
          <a:fillRect/>
        </a:stretch>
      </xdr:blipFill>
      <xdr:spPr>
        <a:xfrm>
          <a:off x="7029450" y="498779800"/>
          <a:ext cx="4762500" cy="4762500"/>
        </a:xfrm>
        <a:prstGeom prst="rect">
          <a:avLst/>
        </a:prstGeom>
      </xdr:spPr>
    </xdr:pic>
  </etc:cellImage>
  <etc:cellImage>
    <xdr:pic>
      <xdr:nvPicPr>
        <xdr:cNvPr id="56" name="ID_E543BF1FCAF84CF0A7B583FDC635DABC"/>
        <xdr:cNvPicPr>
          <a:picLocks noChangeAspect="1"/>
        </xdr:cNvPicPr>
      </xdr:nvPicPr>
      <xdr:blipFill>
        <a:blip r:embed="rId27"/>
        <a:srcRect/>
        <a:stretch>
          <a:fillRect/>
        </a:stretch>
      </xdr:blipFill>
      <xdr:spPr>
        <a:xfrm>
          <a:off x="7029450" y="259549900"/>
          <a:ext cx="4762500" cy="4762500"/>
        </a:xfrm>
        <a:prstGeom prst="rect">
          <a:avLst/>
        </a:prstGeom>
      </xdr:spPr>
    </xdr:pic>
  </etc:cellImage>
  <etc:cellImage>
    <xdr:pic>
      <xdr:nvPicPr>
        <xdr:cNvPr id="79" name="ID_402353531EC64249A451A2CA48E2E341"/>
        <xdr:cNvPicPr>
          <a:picLocks noChangeAspect="1"/>
        </xdr:cNvPicPr>
      </xdr:nvPicPr>
      <xdr:blipFill>
        <a:blip r:embed="rId28"/>
        <a:srcRect/>
        <a:stretch>
          <a:fillRect/>
        </a:stretch>
      </xdr:blipFill>
      <xdr:spPr>
        <a:xfrm>
          <a:off x="7029450" y="379164850"/>
          <a:ext cx="4762500" cy="4762500"/>
        </a:xfrm>
        <a:prstGeom prst="rect">
          <a:avLst/>
        </a:prstGeom>
      </xdr:spPr>
    </xdr:pic>
  </etc:cellImage>
  <etc:cellImage>
    <xdr:pic>
      <xdr:nvPicPr>
        <xdr:cNvPr id="33" name="ID_EE7D8F86AB7C4B7CBBC8272520646770"/>
        <xdr:cNvPicPr>
          <a:picLocks noChangeAspect="1"/>
        </xdr:cNvPicPr>
      </xdr:nvPicPr>
      <xdr:blipFill>
        <a:blip r:embed="rId29"/>
        <a:srcRect/>
        <a:stretch>
          <a:fillRect/>
        </a:stretch>
      </xdr:blipFill>
      <xdr:spPr>
        <a:xfrm>
          <a:off x="7029450" y="139934950"/>
          <a:ext cx="4762500" cy="4762500"/>
        </a:xfrm>
        <a:prstGeom prst="rect">
          <a:avLst/>
        </a:prstGeom>
      </xdr:spPr>
    </xdr:pic>
  </etc:cellImage>
  <etc:cellImage>
    <xdr:pic>
      <xdr:nvPicPr>
        <xdr:cNvPr id="16" name="ID_8D665FAED5D742638850D4A6DED17905"/>
        <xdr:cNvPicPr>
          <a:picLocks noChangeAspect="1"/>
        </xdr:cNvPicPr>
      </xdr:nvPicPr>
      <xdr:blipFill>
        <a:blip r:embed="rId30"/>
        <a:srcRect/>
        <a:stretch>
          <a:fillRect/>
        </a:stretch>
      </xdr:blipFill>
      <xdr:spPr>
        <a:xfrm>
          <a:off x="7029450" y="20320000"/>
          <a:ext cx="4762500" cy="4762500"/>
        </a:xfrm>
        <a:prstGeom prst="rect">
          <a:avLst/>
        </a:prstGeom>
      </xdr:spPr>
    </xdr:pic>
  </etc:cellImage>
  <etc:cellImage>
    <xdr:pic>
      <xdr:nvPicPr>
        <xdr:cNvPr id="36" name="ID_764C6DBCE34F4161843C19F5037CCF42"/>
        <xdr:cNvPicPr>
          <a:picLocks noChangeAspect="1"/>
        </xdr:cNvPicPr>
      </xdr:nvPicPr>
      <xdr:blipFill>
        <a:blip r:embed="rId31"/>
        <a:srcRect/>
        <a:stretch>
          <a:fillRect/>
        </a:stretch>
      </xdr:blipFill>
      <xdr:spPr>
        <a:xfrm>
          <a:off x="7029450" y="155536900"/>
          <a:ext cx="4762500" cy="4762500"/>
        </a:xfrm>
        <a:prstGeom prst="rect">
          <a:avLst/>
        </a:prstGeom>
      </xdr:spPr>
    </xdr:pic>
  </etc:cellImage>
  <etc:cellImage>
    <xdr:pic>
      <xdr:nvPicPr>
        <xdr:cNvPr id="17" name="ID_092175DA59074909BD6024CB0B5262D5"/>
        <xdr:cNvPicPr>
          <a:picLocks noChangeAspect="1"/>
        </xdr:cNvPicPr>
      </xdr:nvPicPr>
      <xdr:blipFill>
        <a:blip r:embed="rId31"/>
        <a:srcRect/>
        <a:stretch>
          <a:fillRect/>
        </a:stretch>
      </xdr:blipFill>
      <xdr:spPr>
        <a:xfrm>
          <a:off x="7029450" y="25520650"/>
          <a:ext cx="4762500" cy="4762500"/>
        </a:xfrm>
        <a:prstGeom prst="rect">
          <a:avLst/>
        </a:prstGeom>
      </xdr:spPr>
    </xdr:pic>
  </etc:cellImage>
  <etc:cellImage>
    <xdr:pic>
      <xdr:nvPicPr>
        <xdr:cNvPr id="35" name="ID_6F10E6F866FD470D81FDC80BDDE27CDC"/>
        <xdr:cNvPicPr>
          <a:picLocks noChangeAspect="1"/>
        </xdr:cNvPicPr>
      </xdr:nvPicPr>
      <xdr:blipFill>
        <a:blip r:embed="rId32"/>
        <a:srcRect/>
        <a:stretch>
          <a:fillRect/>
        </a:stretch>
      </xdr:blipFill>
      <xdr:spPr>
        <a:xfrm>
          <a:off x="7029450" y="150336250"/>
          <a:ext cx="4762500" cy="4733925"/>
        </a:xfrm>
        <a:prstGeom prst="rect">
          <a:avLst/>
        </a:prstGeom>
      </xdr:spPr>
    </xdr:pic>
  </etc:cellImage>
  <etc:cellImage>
    <xdr:pic>
      <xdr:nvPicPr>
        <xdr:cNvPr id="18" name="ID_263594C03D9C4F35BBE3914C804FC8DC"/>
        <xdr:cNvPicPr>
          <a:picLocks noChangeAspect="1"/>
        </xdr:cNvPicPr>
      </xdr:nvPicPr>
      <xdr:blipFill>
        <a:blip r:embed="rId33"/>
        <a:srcRect/>
        <a:stretch>
          <a:fillRect/>
        </a:stretch>
      </xdr:blipFill>
      <xdr:spPr>
        <a:xfrm>
          <a:off x="7029450" y="30721300"/>
          <a:ext cx="4762500" cy="4762500"/>
        </a:xfrm>
        <a:prstGeom prst="rect">
          <a:avLst/>
        </a:prstGeom>
      </xdr:spPr>
    </xdr:pic>
  </etc:cellImage>
  <etc:cellImage>
    <xdr:pic>
      <xdr:nvPicPr>
        <xdr:cNvPr id="59" name="ID_4E239228FE4E4D57A69CCCE9AE3A3FC3"/>
        <xdr:cNvPicPr>
          <a:picLocks noChangeAspect="1"/>
        </xdr:cNvPicPr>
      </xdr:nvPicPr>
      <xdr:blipFill>
        <a:blip r:embed="rId34"/>
        <a:srcRect/>
        <a:stretch>
          <a:fillRect/>
        </a:stretch>
      </xdr:blipFill>
      <xdr:spPr>
        <a:xfrm>
          <a:off x="7029450" y="275151850"/>
          <a:ext cx="4762500" cy="4762500"/>
        </a:xfrm>
        <a:prstGeom prst="rect">
          <a:avLst/>
        </a:prstGeom>
      </xdr:spPr>
    </xdr:pic>
  </etc:cellImage>
  <etc:cellImage>
    <xdr:pic>
      <xdr:nvPicPr>
        <xdr:cNvPr id="19" name="ID_A7275D19D8174627ABA533396D4EDD42"/>
        <xdr:cNvPicPr>
          <a:picLocks noChangeAspect="1"/>
        </xdr:cNvPicPr>
      </xdr:nvPicPr>
      <xdr:blipFill>
        <a:blip r:embed="rId35"/>
        <a:srcRect/>
        <a:stretch>
          <a:fillRect/>
        </a:stretch>
      </xdr:blipFill>
      <xdr:spPr>
        <a:xfrm>
          <a:off x="7029450" y="35921950"/>
          <a:ext cx="4762500" cy="4762500"/>
        </a:xfrm>
        <a:prstGeom prst="rect">
          <a:avLst/>
        </a:prstGeom>
      </xdr:spPr>
    </xdr:pic>
  </etc:cellImage>
  <etc:cellImage>
    <xdr:pic>
      <xdr:nvPicPr>
        <xdr:cNvPr id="37" name="ID_458A9E6F013A452D8B778E6FDBD68905"/>
        <xdr:cNvPicPr>
          <a:picLocks noChangeAspect="1"/>
        </xdr:cNvPicPr>
      </xdr:nvPicPr>
      <xdr:blipFill>
        <a:blip r:embed="rId36"/>
        <a:srcRect/>
        <a:stretch>
          <a:fillRect/>
        </a:stretch>
      </xdr:blipFill>
      <xdr:spPr>
        <a:xfrm>
          <a:off x="7029450" y="160737550"/>
          <a:ext cx="4762500" cy="4762500"/>
        </a:xfrm>
        <a:prstGeom prst="rect">
          <a:avLst/>
        </a:prstGeom>
      </xdr:spPr>
    </xdr:pic>
  </etc:cellImage>
  <etc:cellImage>
    <xdr:pic>
      <xdr:nvPicPr>
        <xdr:cNvPr id="60" name="ID_31B1BA19398548F6B70A92ED5EC6B1CB"/>
        <xdr:cNvPicPr>
          <a:picLocks noChangeAspect="1"/>
        </xdr:cNvPicPr>
      </xdr:nvPicPr>
      <xdr:blipFill>
        <a:blip r:embed="rId37"/>
        <a:srcRect/>
        <a:stretch>
          <a:fillRect/>
        </a:stretch>
      </xdr:blipFill>
      <xdr:spPr>
        <a:xfrm>
          <a:off x="7029450" y="280352500"/>
          <a:ext cx="4486275" cy="4762500"/>
        </a:xfrm>
        <a:prstGeom prst="rect">
          <a:avLst/>
        </a:prstGeom>
      </xdr:spPr>
    </xdr:pic>
  </etc:cellImage>
  <etc:cellImage>
    <xdr:pic>
      <xdr:nvPicPr>
        <xdr:cNvPr id="83" name="ID_071E64917C2642459B847A8DB9DB899E"/>
        <xdr:cNvPicPr>
          <a:picLocks noChangeAspect="1"/>
        </xdr:cNvPicPr>
      </xdr:nvPicPr>
      <xdr:blipFill>
        <a:blip r:embed="rId38"/>
        <a:srcRect/>
        <a:stretch>
          <a:fillRect/>
        </a:stretch>
      </xdr:blipFill>
      <xdr:spPr>
        <a:xfrm>
          <a:off x="7029450" y="399967450"/>
          <a:ext cx="4762500" cy="4762500"/>
        </a:xfrm>
        <a:prstGeom prst="rect">
          <a:avLst/>
        </a:prstGeom>
      </xdr:spPr>
    </xdr:pic>
  </etc:cellImage>
  <etc:cellImage>
    <xdr:pic>
      <xdr:nvPicPr>
        <xdr:cNvPr id="20" name="ID_68507D11910F4F9F8EC3FB947F1C057A"/>
        <xdr:cNvPicPr>
          <a:picLocks noChangeAspect="1"/>
        </xdr:cNvPicPr>
      </xdr:nvPicPr>
      <xdr:blipFill>
        <a:blip r:embed="rId39"/>
        <a:srcRect/>
        <a:stretch>
          <a:fillRect/>
        </a:stretch>
      </xdr:blipFill>
      <xdr:spPr>
        <a:xfrm>
          <a:off x="7029450" y="41122600"/>
          <a:ext cx="4762500" cy="4762500"/>
        </a:xfrm>
        <a:prstGeom prst="rect">
          <a:avLst/>
        </a:prstGeom>
      </xdr:spPr>
    </xdr:pic>
  </etc:cellImage>
  <etc:cellImage>
    <xdr:pic>
      <xdr:nvPicPr>
        <xdr:cNvPr id="21" name="ID_E2DA3F3BF6BC4F46BAC8EC7FCCBE835C"/>
        <xdr:cNvPicPr>
          <a:picLocks noChangeAspect="1"/>
        </xdr:cNvPicPr>
      </xdr:nvPicPr>
      <xdr:blipFill>
        <a:blip r:embed="rId40"/>
        <a:srcRect/>
        <a:stretch>
          <a:fillRect/>
        </a:stretch>
      </xdr:blipFill>
      <xdr:spPr>
        <a:xfrm>
          <a:off x="7029450" y="46323250"/>
          <a:ext cx="4762500" cy="4762500"/>
        </a:xfrm>
        <a:prstGeom prst="rect">
          <a:avLst/>
        </a:prstGeom>
      </xdr:spPr>
    </xdr:pic>
  </etc:cellImage>
  <etc:cellImage>
    <xdr:pic>
      <xdr:nvPicPr>
        <xdr:cNvPr id="22" name="ID_E2872E7EB96044E58CDC8512BC11B2E7"/>
        <xdr:cNvPicPr>
          <a:picLocks noChangeAspect="1"/>
        </xdr:cNvPicPr>
      </xdr:nvPicPr>
      <xdr:blipFill>
        <a:blip r:embed="rId41"/>
        <a:srcRect/>
        <a:stretch>
          <a:fillRect/>
        </a:stretch>
      </xdr:blipFill>
      <xdr:spPr>
        <a:xfrm>
          <a:off x="7029450" y="51523900"/>
          <a:ext cx="4762500" cy="4762500"/>
        </a:xfrm>
        <a:prstGeom prst="rect">
          <a:avLst/>
        </a:prstGeom>
      </xdr:spPr>
    </xdr:pic>
  </etc:cellImage>
  <etc:cellImage>
    <xdr:pic>
      <xdr:nvPicPr>
        <xdr:cNvPr id="23" name="ID_6AD1BCDD58C24F769578E6220DE04CCC"/>
        <xdr:cNvPicPr>
          <a:picLocks noChangeAspect="1"/>
        </xdr:cNvPicPr>
      </xdr:nvPicPr>
      <xdr:blipFill>
        <a:blip r:embed="rId42"/>
        <a:srcRect/>
        <a:stretch>
          <a:fillRect/>
        </a:stretch>
      </xdr:blipFill>
      <xdr:spPr>
        <a:xfrm>
          <a:off x="7029450" y="56724550"/>
          <a:ext cx="4762500" cy="4762500"/>
        </a:xfrm>
        <a:prstGeom prst="rect">
          <a:avLst/>
        </a:prstGeom>
      </xdr:spPr>
    </xdr:pic>
  </etc:cellImage>
  <etc:cellImage>
    <xdr:pic>
      <xdr:nvPicPr>
        <xdr:cNvPr id="63" name="ID_1735D3359B3D4AEABAFB08DA967AE9AD"/>
        <xdr:cNvPicPr>
          <a:picLocks noChangeAspect="1"/>
        </xdr:cNvPicPr>
      </xdr:nvPicPr>
      <xdr:blipFill>
        <a:blip r:embed="rId43"/>
        <a:srcRect/>
        <a:stretch>
          <a:fillRect/>
        </a:stretch>
      </xdr:blipFill>
      <xdr:spPr>
        <a:xfrm>
          <a:off x="7029450" y="295954450"/>
          <a:ext cx="4762500" cy="4762500"/>
        </a:xfrm>
        <a:prstGeom prst="rect">
          <a:avLst/>
        </a:prstGeom>
      </xdr:spPr>
    </xdr:pic>
  </etc:cellImage>
  <etc:cellImage>
    <xdr:pic>
      <xdr:nvPicPr>
        <xdr:cNvPr id="42" name="ID_50E9852809F5495CB87067EE292A8E9D"/>
        <xdr:cNvPicPr>
          <a:picLocks noChangeAspect="1"/>
        </xdr:cNvPicPr>
      </xdr:nvPicPr>
      <xdr:blipFill>
        <a:blip r:embed="rId44"/>
        <a:srcRect/>
        <a:stretch>
          <a:fillRect/>
        </a:stretch>
      </xdr:blipFill>
      <xdr:spPr>
        <a:xfrm>
          <a:off x="7029450" y="186740800"/>
          <a:ext cx="4762500" cy="4762500"/>
        </a:xfrm>
        <a:prstGeom prst="rect">
          <a:avLst/>
        </a:prstGeom>
      </xdr:spPr>
    </xdr:pic>
  </etc:cellImage>
  <etc:cellImage>
    <xdr:pic>
      <xdr:nvPicPr>
        <xdr:cNvPr id="64" name="ID_445F69FF97724CF9A7B6FC9CF087F415"/>
        <xdr:cNvPicPr>
          <a:picLocks noChangeAspect="1"/>
        </xdr:cNvPicPr>
      </xdr:nvPicPr>
      <xdr:blipFill>
        <a:blip r:embed="rId45"/>
        <a:srcRect/>
        <a:stretch>
          <a:fillRect/>
        </a:stretch>
      </xdr:blipFill>
      <xdr:spPr>
        <a:xfrm>
          <a:off x="7029450" y="301155100"/>
          <a:ext cx="4762500" cy="4762500"/>
        </a:xfrm>
        <a:prstGeom prst="rect">
          <a:avLst/>
        </a:prstGeom>
      </xdr:spPr>
    </xdr:pic>
  </etc:cellImage>
  <etc:cellImage>
    <xdr:pic>
      <xdr:nvPicPr>
        <xdr:cNvPr id="87" name="ID_58E76F2B300A4F3E91853295FC7300C3"/>
        <xdr:cNvPicPr>
          <a:picLocks noChangeAspect="1"/>
        </xdr:cNvPicPr>
      </xdr:nvPicPr>
      <xdr:blipFill>
        <a:blip r:embed="rId46"/>
        <a:srcRect/>
        <a:stretch>
          <a:fillRect/>
        </a:stretch>
      </xdr:blipFill>
      <xdr:spPr>
        <a:xfrm>
          <a:off x="7029450" y="420770050"/>
          <a:ext cx="4762500" cy="4762500"/>
        </a:xfrm>
        <a:prstGeom prst="rect">
          <a:avLst/>
        </a:prstGeom>
      </xdr:spPr>
    </xdr:pic>
  </etc:cellImage>
  <etc:cellImage>
    <xdr:pic>
      <xdr:nvPicPr>
        <xdr:cNvPr id="41" name="ID_354D2B3D4ADD473EAE0F38B927491F05"/>
        <xdr:cNvPicPr>
          <a:picLocks noChangeAspect="1"/>
        </xdr:cNvPicPr>
      </xdr:nvPicPr>
      <xdr:blipFill>
        <a:blip r:embed="rId47"/>
        <a:srcRect/>
        <a:stretch>
          <a:fillRect/>
        </a:stretch>
      </xdr:blipFill>
      <xdr:spPr>
        <a:xfrm>
          <a:off x="7029450" y="181540150"/>
          <a:ext cx="4762500" cy="4762500"/>
        </a:xfrm>
        <a:prstGeom prst="rect">
          <a:avLst/>
        </a:prstGeom>
      </xdr:spPr>
    </xdr:pic>
  </etc:cellImage>
  <etc:cellImage>
    <xdr:pic>
      <xdr:nvPicPr>
        <xdr:cNvPr id="24" name="ID_3FCDC036B8BC4D778BF16E7E5533EE0C"/>
        <xdr:cNvPicPr>
          <a:picLocks noChangeAspect="1"/>
        </xdr:cNvPicPr>
      </xdr:nvPicPr>
      <xdr:blipFill>
        <a:blip r:embed="rId48"/>
        <a:srcRect/>
        <a:stretch>
          <a:fillRect/>
        </a:stretch>
      </xdr:blipFill>
      <xdr:spPr>
        <a:xfrm>
          <a:off x="7029450" y="61925200"/>
          <a:ext cx="4762500" cy="4762500"/>
        </a:xfrm>
        <a:prstGeom prst="rect">
          <a:avLst/>
        </a:prstGeom>
      </xdr:spPr>
    </xdr:pic>
  </etc:cellImage>
  <etc:cellImage>
    <xdr:pic>
      <xdr:nvPicPr>
        <xdr:cNvPr id="44" name="ID_AFCE789D26314182B572217CD3CD5BEB"/>
        <xdr:cNvPicPr>
          <a:picLocks noChangeAspect="1"/>
        </xdr:cNvPicPr>
      </xdr:nvPicPr>
      <xdr:blipFill>
        <a:blip r:embed="rId49"/>
        <a:srcRect/>
        <a:stretch>
          <a:fillRect/>
        </a:stretch>
      </xdr:blipFill>
      <xdr:spPr>
        <a:xfrm>
          <a:off x="7029450" y="197142100"/>
          <a:ext cx="4762500" cy="4762500"/>
        </a:xfrm>
        <a:prstGeom prst="rect">
          <a:avLst/>
        </a:prstGeom>
      </xdr:spPr>
    </xdr:pic>
  </etc:cellImage>
  <etc:cellImage>
    <xdr:pic>
      <xdr:nvPicPr>
        <xdr:cNvPr id="26" name="ID_9F7AFACEDC2348D39573CB733AC6F70F"/>
        <xdr:cNvPicPr>
          <a:picLocks noChangeAspect="1"/>
        </xdr:cNvPicPr>
      </xdr:nvPicPr>
      <xdr:blipFill>
        <a:blip r:embed="rId50"/>
        <a:srcRect/>
        <a:stretch>
          <a:fillRect/>
        </a:stretch>
      </xdr:blipFill>
      <xdr:spPr>
        <a:xfrm>
          <a:off x="7029450" y="67125850"/>
          <a:ext cx="4762500" cy="4762500"/>
        </a:xfrm>
        <a:prstGeom prst="rect">
          <a:avLst/>
        </a:prstGeom>
      </xdr:spPr>
    </xdr:pic>
  </etc:cellImage>
  <etc:cellImage>
    <xdr:pic>
      <xdr:nvPicPr>
        <xdr:cNvPr id="43" name="ID_08F0D7E27EEF4501852BB2F293732372"/>
        <xdr:cNvPicPr>
          <a:picLocks noChangeAspect="1"/>
        </xdr:cNvPicPr>
      </xdr:nvPicPr>
      <xdr:blipFill>
        <a:blip r:embed="rId51"/>
        <a:srcRect/>
        <a:stretch>
          <a:fillRect/>
        </a:stretch>
      </xdr:blipFill>
      <xdr:spPr>
        <a:xfrm>
          <a:off x="7029450" y="191941450"/>
          <a:ext cx="4762500" cy="4762500"/>
        </a:xfrm>
        <a:prstGeom prst="rect">
          <a:avLst/>
        </a:prstGeom>
      </xdr:spPr>
    </xdr:pic>
  </etc:cellImage>
  <etc:cellImage>
    <xdr:pic>
      <xdr:nvPicPr>
        <xdr:cNvPr id="28" name="ID_C7BA92DF938C438BA41069EB55F30662"/>
        <xdr:cNvPicPr>
          <a:picLocks noChangeAspect="1"/>
        </xdr:cNvPicPr>
      </xdr:nvPicPr>
      <xdr:blipFill>
        <a:blip r:embed="rId52"/>
        <a:srcRect/>
        <a:stretch>
          <a:fillRect/>
        </a:stretch>
      </xdr:blipFill>
      <xdr:spPr>
        <a:xfrm>
          <a:off x="7029450" y="72326500"/>
          <a:ext cx="4762500" cy="4752975"/>
        </a:xfrm>
        <a:prstGeom prst="rect">
          <a:avLst/>
        </a:prstGeom>
      </xdr:spPr>
    </xdr:pic>
  </etc:cellImage>
  <etc:cellImage>
    <xdr:pic>
      <xdr:nvPicPr>
        <xdr:cNvPr id="32" name="ID_ADF0710ABC954A4093A37803CB007F8A"/>
        <xdr:cNvPicPr>
          <a:picLocks noChangeAspect="1"/>
        </xdr:cNvPicPr>
      </xdr:nvPicPr>
      <xdr:blipFill>
        <a:blip r:embed="rId53"/>
        <a:srcRect/>
        <a:stretch>
          <a:fillRect/>
        </a:stretch>
      </xdr:blipFill>
      <xdr:spPr>
        <a:xfrm>
          <a:off x="7029450" y="77527150"/>
          <a:ext cx="4762500" cy="4752975"/>
        </a:xfrm>
        <a:prstGeom prst="rect">
          <a:avLst/>
        </a:prstGeom>
      </xdr:spPr>
    </xdr:pic>
  </etc:cellImage>
  <etc:cellImage>
    <xdr:pic>
      <xdr:nvPicPr>
        <xdr:cNvPr id="34" name="ID_DB1D756DCE0B46BEB686BB7B2F5D7D13"/>
        <xdr:cNvPicPr>
          <a:picLocks noChangeAspect="1"/>
        </xdr:cNvPicPr>
      </xdr:nvPicPr>
      <xdr:blipFill>
        <a:blip r:embed="rId54"/>
        <a:srcRect/>
        <a:stretch>
          <a:fillRect/>
        </a:stretch>
      </xdr:blipFill>
      <xdr:spPr>
        <a:xfrm>
          <a:off x="7029450" y="82727800"/>
          <a:ext cx="4762500" cy="4762500"/>
        </a:xfrm>
        <a:prstGeom prst="rect">
          <a:avLst/>
        </a:prstGeom>
      </xdr:spPr>
    </xdr:pic>
  </etc:cellImage>
  <etc:cellImage>
    <xdr:pic>
      <xdr:nvPicPr>
        <xdr:cNvPr id="38" name="ID_F4F7D67D8EE647FD9D7E8DFB672C4B6E"/>
        <xdr:cNvPicPr>
          <a:picLocks noChangeAspect="1"/>
        </xdr:cNvPicPr>
      </xdr:nvPicPr>
      <xdr:blipFill>
        <a:blip r:embed="rId55"/>
        <a:srcRect/>
        <a:stretch>
          <a:fillRect/>
        </a:stretch>
      </xdr:blipFill>
      <xdr:spPr>
        <a:xfrm>
          <a:off x="7029450" y="87928450"/>
          <a:ext cx="4762500" cy="4762500"/>
        </a:xfrm>
        <a:prstGeom prst="rect">
          <a:avLst/>
        </a:prstGeom>
      </xdr:spPr>
    </xdr:pic>
  </etc:cellImage>
  <etc:cellImage>
    <xdr:pic>
      <xdr:nvPicPr>
        <xdr:cNvPr id="47" name="ID_F13A6FD752294EE49255A3DCA45EC7F8"/>
        <xdr:cNvPicPr>
          <a:picLocks noChangeAspect="1"/>
        </xdr:cNvPicPr>
      </xdr:nvPicPr>
      <xdr:blipFill>
        <a:blip r:embed="rId56"/>
        <a:srcRect/>
        <a:stretch>
          <a:fillRect/>
        </a:stretch>
      </xdr:blipFill>
      <xdr:spPr>
        <a:xfrm>
          <a:off x="7029450" y="212744050"/>
          <a:ext cx="4762500" cy="4762500"/>
        </a:xfrm>
        <a:prstGeom prst="rect">
          <a:avLst/>
        </a:prstGeom>
      </xdr:spPr>
    </xdr:pic>
  </etc:cellImage>
  <etc:cellImage>
    <xdr:pic>
      <xdr:nvPicPr>
        <xdr:cNvPr id="39" name="ID_B52C82ECCF4C4F409610705683DA956D"/>
        <xdr:cNvPicPr>
          <a:picLocks noChangeAspect="1"/>
        </xdr:cNvPicPr>
      </xdr:nvPicPr>
      <xdr:blipFill>
        <a:blip r:embed="rId57"/>
        <a:srcRect/>
        <a:stretch>
          <a:fillRect/>
        </a:stretch>
      </xdr:blipFill>
      <xdr:spPr>
        <a:xfrm>
          <a:off x="7029450" y="93129100"/>
          <a:ext cx="4762500" cy="4733925"/>
        </a:xfrm>
        <a:prstGeom prst="rect">
          <a:avLst/>
        </a:prstGeom>
      </xdr:spPr>
    </xdr:pic>
  </etc:cellImage>
  <etc:cellImage>
    <xdr:pic>
      <xdr:nvPicPr>
        <xdr:cNvPr id="40" name="ID_D5DFC0C459344AAFA69B4773FAFF168F"/>
        <xdr:cNvPicPr>
          <a:picLocks noChangeAspect="1"/>
        </xdr:cNvPicPr>
      </xdr:nvPicPr>
      <xdr:blipFill>
        <a:blip r:embed="rId58"/>
        <a:srcRect/>
        <a:stretch>
          <a:fillRect/>
        </a:stretch>
      </xdr:blipFill>
      <xdr:spPr>
        <a:xfrm>
          <a:off x="7029450" y="103530400"/>
          <a:ext cx="4762500" cy="4762500"/>
        </a:xfrm>
        <a:prstGeom prst="rect">
          <a:avLst/>
        </a:prstGeom>
      </xdr:spPr>
    </xdr:pic>
  </etc:cellImage>
  <etc:cellImage>
    <xdr:pic>
      <xdr:nvPicPr>
        <xdr:cNvPr id="53" name="ID_2BDB211EA5764853ABC8E6A27DB95133"/>
        <xdr:cNvPicPr>
          <a:picLocks noChangeAspect="1"/>
        </xdr:cNvPicPr>
      </xdr:nvPicPr>
      <xdr:blipFill>
        <a:blip r:embed="rId59"/>
        <a:srcRect/>
        <a:stretch>
          <a:fillRect/>
        </a:stretch>
      </xdr:blipFill>
      <xdr:spPr>
        <a:xfrm>
          <a:off x="7029450" y="243947950"/>
          <a:ext cx="4762500" cy="4762500"/>
        </a:xfrm>
        <a:prstGeom prst="rect">
          <a:avLst/>
        </a:prstGeom>
      </xdr:spPr>
    </xdr:pic>
  </etc:cellImage>
  <etc:cellImage>
    <xdr:pic>
      <xdr:nvPicPr>
        <xdr:cNvPr id="45" name="ID_53C5EB4E32244481A92E91AE7096E8BE"/>
        <xdr:cNvPicPr>
          <a:picLocks noChangeAspect="1"/>
        </xdr:cNvPicPr>
      </xdr:nvPicPr>
      <xdr:blipFill>
        <a:blip r:embed="rId60"/>
        <a:srcRect/>
        <a:stretch>
          <a:fillRect/>
        </a:stretch>
      </xdr:blipFill>
      <xdr:spPr>
        <a:xfrm>
          <a:off x="7029450" y="113931700"/>
          <a:ext cx="4762500" cy="4762500"/>
        </a:xfrm>
        <a:prstGeom prst="rect">
          <a:avLst/>
        </a:prstGeom>
      </xdr:spPr>
    </xdr:pic>
  </etc:cellImage>
  <etc:cellImage>
    <xdr:pic>
      <xdr:nvPicPr>
        <xdr:cNvPr id="46" name="ID_A5F5538E81294548A801A8690541E66B"/>
        <xdr:cNvPicPr>
          <a:picLocks noChangeAspect="1"/>
        </xdr:cNvPicPr>
      </xdr:nvPicPr>
      <xdr:blipFill>
        <a:blip r:embed="rId61"/>
        <a:srcRect/>
        <a:stretch>
          <a:fillRect/>
        </a:stretch>
      </xdr:blipFill>
      <xdr:spPr>
        <a:xfrm>
          <a:off x="7029450" y="134734300"/>
          <a:ext cx="4762500" cy="4762500"/>
        </a:xfrm>
        <a:prstGeom prst="rect">
          <a:avLst/>
        </a:prstGeom>
      </xdr:spPr>
    </xdr:pic>
  </etc:cellImage>
  <etc:cellImage>
    <xdr:pic>
      <xdr:nvPicPr>
        <xdr:cNvPr id="49" name="ID_235B4C396E3F4E1B9E4F2C24D519BF3F"/>
        <xdr:cNvPicPr>
          <a:picLocks noChangeAspect="1"/>
        </xdr:cNvPicPr>
      </xdr:nvPicPr>
      <xdr:blipFill>
        <a:blip r:embed="rId62"/>
        <a:srcRect/>
        <a:stretch>
          <a:fillRect/>
        </a:stretch>
      </xdr:blipFill>
      <xdr:spPr>
        <a:xfrm>
          <a:off x="7029450" y="145135600"/>
          <a:ext cx="4762500" cy="4762500"/>
        </a:xfrm>
        <a:prstGeom prst="rect">
          <a:avLst/>
        </a:prstGeom>
      </xdr:spPr>
    </xdr:pic>
  </etc:cellImage>
  <etc:cellImage>
    <xdr:pic>
      <xdr:nvPicPr>
        <xdr:cNvPr id="50" name="ID_199AD0535EF6456B9C817811D70F2BD1"/>
        <xdr:cNvPicPr>
          <a:picLocks noChangeAspect="1"/>
        </xdr:cNvPicPr>
      </xdr:nvPicPr>
      <xdr:blipFill>
        <a:blip r:embed="rId63"/>
        <a:srcRect/>
        <a:stretch>
          <a:fillRect/>
        </a:stretch>
      </xdr:blipFill>
      <xdr:spPr>
        <a:xfrm>
          <a:off x="7029450" y="165938200"/>
          <a:ext cx="4762500" cy="4762500"/>
        </a:xfrm>
        <a:prstGeom prst="rect">
          <a:avLst/>
        </a:prstGeom>
      </xdr:spPr>
    </xdr:pic>
  </etc:cellImage>
  <etc:cellImage>
    <xdr:pic>
      <xdr:nvPicPr>
        <xdr:cNvPr id="54" name="ID_3DBAEC083BEA43C5B8CE670BFE8625C2"/>
        <xdr:cNvPicPr>
          <a:picLocks noChangeAspect="1"/>
        </xdr:cNvPicPr>
      </xdr:nvPicPr>
      <xdr:blipFill>
        <a:blip r:embed="rId64"/>
        <a:srcRect/>
        <a:stretch>
          <a:fillRect/>
        </a:stretch>
      </xdr:blipFill>
      <xdr:spPr>
        <a:xfrm>
          <a:off x="7029450" y="171138850"/>
          <a:ext cx="4762500" cy="4762500"/>
        </a:xfrm>
        <a:prstGeom prst="rect">
          <a:avLst/>
        </a:prstGeom>
      </xdr:spPr>
    </xdr:pic>
  </etc:cellImage>
  <etc:cellImage>
    <xdr:pic>
      <xdr:nvPicPr>
        <xdr:cNvPr id="65" name="ID_C76655B336E742649F8BFA3CAB8D680A"/>
        <xdr:cNvPicPr>
          <a:picLocks noChangeAspect="1"/>
        </xdr:cNvPicPr>
      </xdr:nvPicPr>
      <xdr:blipFill>
        <a:blip r:embed="rId65"/>
        <a:srcRect/>
        <a:stretch>
          <a:fillRect/>
        </a:stretch>
      </xdr:blipFill>
      <xdr:spPr>
        <a:xfrm>
          <a:off x="7029450" y="306355750"/>
          <a:ext cx="4762500" cy="4762500"/>
        </a:xfrm>
        <a:prstGeom prst="rect">
          <a:avLst/>
        </a:prstGeom>
      </xdr:spPr>
    </xdr:pic>
  </etc:cellImage>
  <etc:cellImage>
    <xdr:pic>
      <xdr:nvPicPr>
        <xdr:cNvPr id="57" name="ID_36069FFA33A24F889B0541D42D124C8E"/>
        <xdr:cNvPicPr>
          <a:picLocks noChangeAspect="1"/>
        </xdr:cNvPicPr>
      </xdr:nvPicPr>
      <xdr:blipFill>
        <a:blip r:embed="rId66"/>
        <a:srcRect/>
        <a:stretch>
          <a:fillRect/>
        </a:stretch>
      </xdr:blipFill>
      <xdr:spPr>
        <a:xfrm>
          <a:off x="7029450" y="176339500"/>
          <a:ext cx="4762500" cy="4762500"/>
        </a:xfrm>
        <a:prstGeom prst="rect">
          <a:avLst/>
        </a:prstGeom>
      </xdr:spPr>
    </xdr:pic>
  </etc:cellImage>
  <etc:cellImage>
    <xdr:pic>
      <xdr:nvPicPr>
        <xdr:cNvPr id="68" name="ID_D8F2A021E2B445438753AD245467C84B"/>
        <xdr:cNvPicPr>
          <a:picLocks noChangeAspect="1"/>
        </xdr:cNvPicPr>
      </xdr:nvPicPr>
      <xdr:blipFill>
        <a:blip r:embed="rId67"/>
        <a:srcRect/>
        <a:stretch>
          <a:fillRect/>
        </a:stretch>
      </xdr:blipFill>
      <xdr:spPr>
        <a:xfrm>
          <a:off x="7029450" y="321957700"/>
          <a:ext cx="4762500" cy="4762500"/>
        </a:xfrm>
        <a:prstGeom prst="rect">
          <a:avLst/>
        </a:prstGeom>
      </xdr:spPr>
    </xdr:pic>
  </etc:cellImage>
  <etc:cellImage>
    <xdr:pic>
      <xdr:nvPicPr>
        <xdr:cNvPr id="58" name="ID_8DCEF097E4F345F39C97CC2A7B7B96D0"/>
        <xdr:cNvPicPr>
          <a:picLocks noChangeAspect="1"/>
        </xdr:cNvPicPr>
      </xdr:nvPicPr>
      <xdr:blipFill>
        <a:blip r:embed="rId68"/>
        <a:srcRect/>
        <a:stretch>
          <a:fillRect/>
        </a:stretch>
      </xdr:blipFill>
      <xdr:spPr>
        <a:xfrm>
          <a:off x="7029450" y="202342750"/>
          <a:ext cx="4762500" cy="4762500"/>
        </a:xfrm>
        <a:prstGeom prst="rect">
          <a:avLst/>
        </a:prstGeom>
      </xdr:spPr>
    </xdr:pic>
  </etc:cellImage>
  <etc:cellImage>
    <xdr:pic>
      <xdr:nvPicPr>
        <xdr:cNvPr id="61" name="ID_90FFDD01D7054CA3AA2E50F2F1CC40AD"/>
        <xdr:cNvPicPr>
          <a:picLocks noChangeAspect="1"/>
        </xdr:cNvPicPr>
      </xdr:nvPicPr>
      <xdr:blipFill>
        <a:blip r:embed="rId14"/>
        <a:srcRect/>
        <a:stretch>
          <a:fillRect/>
        </a:stretch>
      </xdr:blipFill>
      <xdr:spPr>
        <a:xfrm>
          <a:off x="7029450" y="207543400"/>
          <a:ext cx="4762500" cy="4762500"/>
        </a:xfrm>
        <a:prstGeom prst="rect">
          <a:avLst/>
        </a:prstGeom>
      </xdr:spPr>
    </xdr:pic>
  </etc:cellImage>
  <etc:cellImage>
    <xdr:pic>
      <xdr:nvPicPr>
        <xdr:cNvPr id="62" name="ID_5FC490FE1F454587BBA0007288C27003"/>
        <xdr:cNvPicPr>
          <a:picLocks noChangeAspect="1"/>
        </xdr:cNvPicPr>
      </xdr:nvPicPr>
      <xdr:blipFill>
        <a:blip r:embed="rId69"/>
        <a:srcRect/>
        <a:stretch>
          <a:fillRect/>
        </a:stretch>
      </xdr:blipFill>
      <xdr:spPr>
        <a:xfrm>
          <a:off x="7029450" y="223145350"/>
          <a:ext cx="4762500" cy="4762500"/>
        </a:xfrm>
        <a:prstGeom prst="rect">
          <a:avLst/>
        </a:prstGeom>
      </xdr:spPr>
    </xdr:pic>
  </etc:cellImage>
  <etc:cellImage>
    <xdr:pic>
      <xdr:nvPicPr>
        <xdr:cNvPr id="66" name="ID_0DC47F9639FE4BCBA75A7B0A4FE2600C"/>
        <xdr:cNvPicPr>
          <a:picLocks noChangeAspect="1"/>
        </xdr:cNvPicPr>
      </xdr:nvPicPr>
      <xdr:blipFill>
        <a:blip r:embed="rId70"/>
        <a:srcRect/>
        <a:stretch>
          <a:fillRect/>
        </a:stretch>
      </xdr:blipFill>
      <xdr:spPr>
        <a:xfrm>
          <a:off x="7029450" y="228346000"/>
          <a:ext cx="4762500" cy="4762500"/>
        </a:xfrm>
        <a:prstGeom prst="rect">
          <a:avLst/>
        </a:prstGeom>
      </xdr:spPr>
    </xdr:pic>
  </etc:cellImage>
  <etc:cellImage>
    <xdr:pic>
      <xdr:nvPicPr>
        <xdr:cNvPr id="67" name="ID_F7E212E7322C4663A693DC31A127F471"/>
        <xdr:cNvPicPr>
          <a:picLocks noChangeAspect="1"/>
        </xdr:cNvPicPr>
      </xdr:nvPicPr>
      <xdr:blipFill>
        <a:blip r:embed="rId71"/>
        <a:srcRect/>
        <a:stretch>
          <a:fillRect/>
        </a:stretch>
      </xdr:blipFill>
      <xdr:spPr>
        <a:xfrm>
          <a:off x="7029450" y="249148600"/>
          <a:ext cx="4762500" cy="4762500"/>
        </a:xfrm>
        <a:prstGeom prst="rect">
          <a:avLst/>
        </a:prstGeom>
      </xdr:spPr>
    </xdr:pic>
  </etc:cellImage>
  <etc:cellImage>
    <xdr:pic>
      <xdr:nvPicPr>
        <xdr:cNvPr id="69" name="ID_DAB4AE24DA5843118BBD80B82ED18FC1"/>
        <xdr:cNvPicPr>
          <a:picLocks noChangeAspect="1"/>
        </xdr:cNvPicPr>
      </xdr:nvPicPr>
      <xdr:blipFill>
        <a:blip r:embed="rId72"/>
        <a:srcRect/>
        <a:stretch>
          <a:fillRect/>
        </a:stretch>
      </xdr:blipFill>
      <xdr:spPr>
        <a:xfrm>
          <a:off x="7029450" y="264750550"/>
          <a:ext cx="4762500" cy="4762500"/>
        </a:xfrm>
        <a:prstGeom prst="rect">
          <a:avLst/>
        </a:prstGeom>
      </xdr:spPr>
    </xdr:pic>
  </etc:cellImage>
  <etc:cellImage>
    <xdr:pic>
      <xdr:nvPicPr>
        <xdr:cNvPr id="70" name="ID_CE2C8DA76C2F4BA897486FAAC136E89C"/>
        <xdr:cNvPicPr>
          <a:picLocks noChangeAspect="1"/>
        </xdr:cNvPicPr>
      </xdr:nvPicPr>
      <xdr:blipFill>
        <a:blip r:embed="rId73"/>
        <a:srcRect/>
        <a:stretch>
          <a:fillRect/>
        </a:stretch>
      </xdr:blipFill>
      <xdr:spPr>
        <a:xfrm>
          <a:off x="7029450" y="269951200"/>
          <a:ext cx="4762500" cy="4514850"/>
        </a:xfrm>
        <a:prstGeom prst="rect">
          <a:avLst/>
        </a:prstGeom>
      </xdr:spPr>
    </xdr:pic>
  </etc:cellImage>
  <etc:cellImage>
    <xdr:pic>
      <xdr:nvPicPr>
        <xdr:cNvPr id="71" name="ID_B99AEB7D3DF44CEC9B946A9E0F11B098"/>
        <xdr:cNvPicPr>
          <a:picLocks noChangeAspect="1"/>
        </xdr:cNvPicPr>
      </xdr:nvPicPr>
      <xdr:blipFill>
        <a:blip r:embed="rId74"/>
        <a:srcRect/>
        <a:stretch>
          <a:fillRect/>
        </a:stretch>
      </xdr:blipFill>
      <xdr:spPr>
        <a:xfrm>
          <a:off x="7029450" y="285553150"/>
          <a:ext cx="4762500" cy="4762500"/>
        </a:xfrm>
        <a:prstGeom prst="rect">
          <a:avLst/>
        </a:prstGeom>
      </xdr:spPr>
    </xdr:pic>
  </etc:cellImage>
  <etc:cellImage>
    <xdr:pic>
      <xdr:nvPicPr>
        <xdr:cNvPr id="72" name="ID_6E0B2FFBCF074706B6B850761EAA6D1D"/>
        <xdr:cNvPicPr>
          <a:picLocks noChangeAspect="1"/>
        </xdr:cNvPicPr>
      </xdr:nvPicPr>
      <xdr:blipFill>
        <a:blip r:embed="rId75"/>
        <a:srcRect/>
        <a:stretch>
          <a:fillRect/>
        </a:stretch>
      </xdr:blipFill>
      <xdr:spPr>
        <a:xfrm>
          <a:off x="7029450" y="290753800"/>
          <a:ext cx="4762500" cy="4762500"/>
        </a:xfrm>
        <a:prstGeom prst="rect">
          <a:avLst/>
        </a:prstGeom>
      </xdr:spPr>
    </xdr:pic>
  </etc:cellImage>
  <etc:cellImage>
    <xdr:pic>
      <xdr:nvPicPr>
        <xdr:cNvPr id="73" name="ID_61BE3EE92B0242E5B175410A06D9B553"/>
        <xdr:cNvPicPr>
          <a:picLocks noChangeAspect="1"/>
        </xdr:cNvPicPr>
      </xdr:nvPicPr>
      <xdr:blipFill>
        <a:blip r:embed="rId76"/>
        <a:srcRect/>
        <a:stretch>
          <a:fillRect/>
        </a:stretch>
      </xdr:blipFill>
      <xdr:spPr>
        <a:xfrm>
          <a:off x="7029450" y="311556400"/>
          <a:ext cx="4762500" cy="4762500"/>
        </a:xfrm>
        <a:prstGeom prst="rect">
          <a:avLst/>
        </a:prstGeom>
      </xdr:spPr>
    </xdr:pic>
  </etc:cellImage>
  <etc:cellImage>
    <xdr:pic>
      <xdr:nvPicPr>
        <xdr:cNvPr id="74" name="ID_411FBCC6B077479DBC8E56D2D3EE730C"/>
        <xdr:cNvPicPr>
          <a:picLocks noChangeAspect="1"/>
        </xdr:cNvPicPr>
      </xdr:nvPicPr>
      <xdr:blipFill>
        <a:blip r:embed="rId77"/>
        <a:srcRect/>
        <a:stretch>
          <a:fillRect/>
        </a:stretch>
      </xdr:blipFill>
      <xdr:spPr>
        <a:xfrm>
          <a:off x="7029450" y="316757050"/>
          <a:ext cx="4762500" cy="4762500"/>
        </a:xfrm>
        <a:prstGeom prst="rect">
          <a:avLst/>
        </a:prstGeom>
      </xdr:spPr>
    </xdr:pic>
  </etc:cellImage>
  <etc:cellImage>
    <xdr:pic>
      <xdr:nvPicPr>
        <xdr:cNvPr id="76" name="ID_C0C8826A7BE84D3AA549D564207B766C"/>
        <xdr:cNvPicPr>
          <a:picLocks noChangeAspect="1"/>
        </xdr:cNvPicPr>
      </xdr:nvPicPr>
      <xdr:blipFill>
        <a:blip r:embed="rId78"/>
        <a:srcRect/>
        <a:stretch>
          <a:fillRect/>
        </a:stretch>
      </xdr:blipFill>
      <xdr:spPr>
        <a:xfrm>
          <a:off x="7029450" y="327158350"/>
          <a:ext cx="4638675" cy="4762500"/>
        </a:xfrm>
        <a:prstGeom prst="rect">
          <a:avLst/>
        </a:prstGeom>
      </xdr:spPr>
    </xdr:pic>
  </etc:cellImage>
  <etc:cellImage>
    <xdr:pic>
      <xdr:nvPicPr>
        <xdr:cNvPr id="77" name="ID_9D44B1E0A8D149F0B647534F620C33F5"/>
        <xdr:cNvPicPr>
          <a:picLocks noChangeAspect="1"/>
        </xdr:cNvPicPr>
      </xdr:nvPicPr>
      <xdr:blipFill>
        <a:blip r:embed="rId79"/>
        <a:srcRect/>
        <a:stretch>
          <a:fillRect/>
        </a:stretch>
      </xdr:blipFill>
      <xdr:spPr>
        <a:xfrm>
          <a:off x="7029450" y="332359000"/>
          <a:ext cx="4762500" cy="4762500"/>
        </a:xfrm>
        <a:prstGeom prst="rect">
          <a:avLst/>
        </a:prstGeom>
      </xdr:spPr>
    </xdr:pic>
  </etc:cellImage>
  <etc:cellImage>
    <xdr:pic>
      <xdr:nvPicPr>
        <xdr:cNvPr id="78" name="ID_07C4A8F6902945F2A0CA301A07B16CA5"/>
        <xdr:cNvPicPr>
          <a:picLocks noChangeAspect="1"/>
        </xdr:cNvPicPr>
      </xdr:nvPicPr>
      <xdr:blipFill>
        <a:blip r:embed="rId80"/>
        <a:srcRect/>
        <a:stretch>
          <a:fillRect/>
        </a:stretch>
      </xdr:blipFill>
      <xdr:spPr>
        <a:xfrm>
          <a:off x="7029450" y="337559650"/>
          <a:ext cx="4762500" cy="4743450"/>
        </a:xfrm>
        <a:prstGeom prst="rect">
          <a:avLst/>
        </a:prstGeom>
      </xdr:spPr>
    </xdr:pic>
  </etc:cellImage>
  <etc:cellImage>
    <xdr:pic>
      <xdr:nvPicPr>
        <xdr:cNvPr id="80" name="ID_F748269F07C34B4EBFDD69B017AD324E"/>
        <xdr:cNvPicPr>
          <a:picLocks noChangeAspect="1"/>
        </xdr:cNvPicPr>
      </xdr:nvPicPr>
      <xdr:blipFill>
        <a:blip r:embed="rId81"/>
        <a:srcRect/>
        <a:stretch>
          <a:fillRect/>
        </a:stretch>
      </xdr:blipFill>
      <xdr:spPr>
        <a:xfrm>
          <a:off x="7029450" y="342760300"/>
          <a:ext cx="4752975" cy="4762500"/>
        </a:xfrm>
        <a:prstGeom prst="rect">
          <a:avLst/>
        </a:prstGeom>
      </xdr:spPr>
    </xdr:pic>
  </etc:cellImage>
  <etc:cellImage>
    <xdr:pic>
      <xdr:nvPicPr>
        <xdr:cNvPr id="81" name="ID_2466578A041E4933BE6B8BF78BD87BB5"/>
        <xdr:cNvPicPr>
          <a:picLocks noChangeAspect="1"/>
        </xdr:cNvPicPr>
      </xdr:nvPicPr>
      <xdr:blipFill>
        <a:blip r:embed="rId82"/>
        <a:srcRect/>
        <a:stretch>
          <a:fillRect/>
        </a:stretch>
      </xdr:blipFill>
      <xdr:spPr>
        <a:xfrm>
          <a:off x="7029450" y="347960950"/>
          <a:ext cx="4762500" cy="4762500"/>
        </a:xfrm>
        <a:prstGeom prst="rect">
          <a:avLst/>
        </a:prstGeom>
      </xdr:spPr>
    </xdr:pic>
  </etc:cellImage>
  <etc:cellImage>
    <xdr:pic>
      <xdr:nvPicPr>
        <xdr:cNvPr id="82" name="ID_F6A44B7095AE4437A26A96D5F73AB2A9"/>
        <xdr:cNvPicPr>
          <a:picLocks noChangeAspect="1"/>
        </xdr:cNvPicPr>
      </xdr:nvPicPr>
      <xdr:blipFill>
        <a:blip r:embed="rId83"/>
        <a:srcRect/>
        <a:stretch>
          <a:fillRect/>
        </a:stretch>
      </xdr:blipFill>
      <xdr:spPr>
        <a:xfrm>
          <a:off x="7029450" y="353161600"/>
          <a:ext cx="4762500" cy="4762500"/>
        </a:xfrm>
        <a:prstGeom prst="rect">
          <a:avLst/>
        </a:prstGeom>
      </xdr:spPr>
    </xdr:pic>
  </etc:cellImage>
  <etc:cellImage>
    <xdr:pic>
      <xdr:nvPicPr>
        <xdr:cNvPr id="84" name="ID_8456022729BD40A9AE0C3757904BB029"/>
        <xdr:cNvPicPr>
          <a:picLocks noChangeAspect="1"/>
        </xdr:cNvPicPr>
      </xdr:nvPicPr>
      <xdr:blipFill>
        <a:blip r:embed="rId84"/>
        <a:srcRect/>
        <a:stretch>
          <a:fillRect/>
        </a:stretch>
      </xdr:blipFill>
      <xdr:spPr>
        <a:xfrm>
          <a:off x="7029450" y="363562900"/>
          <a:ext cx="4762500" cy="4762500"/>
        </a:xfrm>
        <a:prstGeom prst="rect">
          <a:avLst/>
        </a:prstGeom>
      </xdr:spPr>
    </xdr:pic>
  </etc:cellImage>
  <etc:cellImage>
    <xdr:pic>
      <xdr:nvPicPr>
        <xdr:cNvPr id="85" name="ID_07F4BB46A9A14E9BB7F6562945D5095D"/>
        <xdr:cNvPicPr>
          <a:picLocks noChangeAspect="1"/>
        </xdr:cNvPicPr>
      </xdr:nvPicPr>
      <xdr:blipFill>
        <a:blip r:embed="rId85"/>
        <a:srcRect/>
        <a:stretch>
          <a:fillRect/>
        </a:stretch>
      </xdr:blipFill>
      <xdr:spPr>
        <a:xfrm>
          <a:off x="7029450" y="368763550"/>
          <a:ext cx="4762500" cy="4762500"/>
        </a:xfrm>
        <a:prstGeom prst="rect">
          <a:avLst/>
        </a:prstGeom>
      </xdr:spPr>
    </xdr:pic>
  </etc:cellImage>
  <etc:cellImage>
    <xdr:pic>
      <xdr:nvPicPr>
        <xdr:cNvPr id="86" name="ID_62A8B277AAF54DEBBBD53A52B5138420"/>
        <xdr:cNvPicPr>
          <a:picLocks noChangeAspect="1"/>
        </xdr:cNvPicPr>
      </xdr:nvPicPr>
      <xdr:blipFill>
        <a:blip r:embed="rId86"/>
        <a:srcRect/>
        <a:stretch>
          <a:fillRect/>
        </a:stretch>
      </xdr:blipFill>
      <xdr:spPr>
        <a:xfrm>
          <a:off x="7029450" y="373964200"/>
          <a:ext cx="4762500" cy="4762500"/>
        </a:xfrm>
        <a:prstGeom prst="rect">
          <a:avLst/>
        </a:prstGeom>
      </xdr:spPr>
    </xdr:pic>
  </etc:cellImage>
  <etc:cellImage>
    <xdr:pic>
      <xdr:nvPicPr>
        <xdr:cNvPr id="88" name="ID_055DC7E5B6424639B52BFE745608C6E4"/>
        <xdr:cNvPicPr>
          <a:picLocks noChangeAspect="1"/>
        </xdr:cNvPicPr>
      </xdr:nvPicPr>
      <xdr:blipFill>
        <a:blip r:embed="rId87"/>
        <a:srcRect/>
        <a:stretch>
          <a:fillRect/>
        </a:stretch>
      </xdr:blipFill>
      <xdr:spPr>
        <a:xfrm>
          <a:off x="7029450" y="384365500"/>
          <a:ext cx="4762500" cy="4762500"/>
        </a:xfrm>
        <a:prstGeom prst="rect">
          <a:avLst/>
        </a:prstGeom>
      </xdr:spPr>
    </xdr:pic>
  </etc:cellImage>
  <etc:cellImage>
    <xdr:pic>
      <xdr:nvPicPr>
        <xdr:cNvPr id="89" name="ID_6F5BFF2C4F8C4ED0AACBB9341EFEAB7A"/>
        <xdr:cNvPicPr>
          <a:picLocks noChangeAspect="1"/>
        </xdr:cNvPicPr>
      </xdr:nvPicPr>
      <xdr:blipFill>
        <a:blip r:embed="rId88"/>
        <a:srcRect/>
        <a:stretch>
          <a:fillRect/>
        </a:stretch>
      </xdr:blipFill>
      <xdr:spPr>
        <a:xfrm>
          <a:off x="7029450" y="389566150"/>
          <a:ext cx="4762500" cy="4762500"/>
        </a:xfrm>
        <a:prstGeom prst="rect">
          <a:avLst/>
        </a:prstGeom>
      </xdr:spPr>
    </xdr:pic>
  </etc:cellImage>
  <etc:cellImage>
    <xdr:pic>
      <xdr:nvPicPr>
        <xdr:cNvPr id="90" name="ID_BBB7B069FEA94DFDB2422676216B79E6"/>
        <xdr:cNvPicPr>
          <a:picLocks noChangeAspect="1"/>
        </xdr:cNvPicPr>
      </xdr:nvPicPr>
      <xdr:blipFill>
        <a:blip r:embed="rId89"/>
        <a:srcRect/>
        <a:stretch>
          <a:fillRect/>
        </a:stretch>
      </xdr:blipFill>
      <xdr:spPr>
        <a:xfrm>
          <a:off x="7029450" y="394766800"/>
          <a:ext cx="4762500" cy="4762500"/>
        </a:xfrm>
        <a:prstGeom prst="rect">
          <a:avLst/>
        </a:prstGeom>
      </xdr:spPr>
    </xdr:pic>
  </etc:cellImage>
  <etc:cellImage>
    <xdr:pic>
      <xdr:nvPicPr>
        <xdr:cNvPr id="91" name="ID_93914B10F371421980F287E30316751E"/>
        <xdr:cNvPicPr>
          <a:picLocks noChangeAspect="1"/>
        </xdr:cNvPicPr>
      </xdr:nvPicPr>
      <xdr:blipFill>
        <a:blip r:embed="rId90"/>
        <a:srcRect/>
        <a:stretch>
          <a:fillRect/>
        </a:stretch>
      </xdr:blipFill>
      <xdr:spPr>
        <a:xfrm>
          <a:off x="7029450" y="405168100"/>
          <a:ext cx="4762500" cy="4762500"/>
        </a:xfrm>
        <a:prstGeom prst="rect">
          <a:avLst/>
        </a:prstGeom>
      </xdr:spPr>
    </xdr:pic>
  </etc:cellImage>
  <etc:cellImage>
    <xdr:pic>
      <xdr:nvPicPr>
        <xdr:cNvPr id="92" name="ID_D0DB20B6DC2241549202AD1D898D4647"/>
        <xdr:cNvPicPr>
          <a:picLocks noChangeAspect="1"/>
        </xdr:cNvPicPr>
      </xdr:nvPicPr>
      <xdr:blipFill>
        <a:blip r:embed="rId91"/>
        <a:srcRect/>
        <a:stretch>
          <a:fillRect/>
        </a:stretch>
      </xdr:blipFill>
      <xdr:spPr>
        <a:xfrm>
          <a:off x="7029450" y="410368750"/>
          <a:ext cx="4762500" cy="4762500"/>
        </a:xfrm>
        <a:prstGeom prst="rect">
          <a:avLst/>
        </a:prstGeom>
      </xdr:spPr>
    </xdr:pic>
  </etc:cellImage>
  <etc:cellImage>
    <xdr:pic>
      <xdr:nvPicPr>
        <xdr:cNvPr id="93" name="ID_0C9F8F30191644D0B269B52B177185AC"/>
        <xdr:cNvPicPr>
          <a:picLocks noChangeAspect="1"/>
        </xdr:cNvPicPr>
      </xdr:nvPicPr>
      <xdr:blipFill>
        <a:blip r:embed="rId92"/>
        <a:srcRect/>
        <a:stretch>
          <a:fillRect/>
        </a:stretch>
      </xdr:blipFill>
      <xdr:spPr>
        <a:xfrm>
          <a:off x="7029450" y="415569400"/>
          <a:ext cx="3848100" cy="4762500"/>
        </a:xfrm>
        <a:prstGeom prst="rect">
          <a:avLst/>
        </a:prstGeom>
      </xdr:spPr>
    </xdr:pic>
  </etc:cellImage>
  <etc:cellImage>
    <xdr:pic>
      <xdr:nvPicPr>
        <xdr:cNvPr id="94" name="ID_57FCB2A64B54432A9185D8F7D11DD6A6"/>
        <xdr:cNvPicPr>
          <a:picLocks noChangeAspect="1"/>
        </xdr:cNvPicPr>
      </xdr:nvPicPr>
      <xdr:blipFill>
        <a:blip r:embed="rId93"/>
        <a:srcRect/>
        <a:stretch>
          <a:fillRect/>
        </a:stretch>
      </xdr:blipFill>
      <xdr:spPr>
        <a:xfrm>
          <a:off x="7029450" y="425970700"/>
          <a:ext cx="4762500" cy="4762500"/>
        </a:xfrm>
        <a:prstGeom prst="rect">
          <a:avLst/>
        </a:prstGeom>
      </xdr:spPr>
    </xdr:pic>
  </etc:cellImage>
  <etc:cellImage>
    <xdr:pic>
      <xdr:nvPicPr>
        <xdr:cNvPr id="96" name="ID_5F6CF8F27D794574A1779EF0EF135B04"/>
        <xdr:cNvPicPr>
          <a:picLocks noChangeAspect="1"/>
        </xdr:cNvPicPr>
      </xdr:nvPicPr>
      <xdr:blipFill>
        <a:blip r:embed="rId40"/>
        <a:srcRect/>
        <a:stretch>
          <a:fillRect/>
        </a:stretch>
      </xdr:blipFill>
      <xdr:spPr>
        <a:xfrm>
          <a:off x="7029450" y="431171350"/>
          <a:ext cx="4762500" cy="4762500"/>
        </a:xfrm>
        <a:prstGeom prst="rect">
          <a:avLst/>
        </a:prstGeom>
      </xdr:spPr>
    </xdr:pic>
  </etc:cellImage>
  <etc:cellImage>
    <xdr:pic>
      <xdr:nvPicPr>
        <xdr:cNvPr id="97" name="ID_C8B9DF09F7364FB29FFDBA1A7598AC77"/>
        <xdr:cNvPicPr>
          <a:picLocks noChangeAspect="1"/>
        </xdr:cNvPicPr>
      </xdr:nvPicPr>
      <xdr:blipFill>
        <a:blip r:embed="rId94"/>
        <a:srcRect/>
        <a:stretch>
          <a:fillRect/>
        </a:stretch>
      </xdr:blipFill>
      <xdr:spPr>
        <a:xfrm>
          <a:off x="7029450" y="436372000"/>
          <a:ext cx="4762500" cy="4762500"/>
        </a:xfrm>
        <a:prstGeom prst="rect">
          <a:avLst/>
        </a:prstGeom>
      </xdr:spPr>
    </xdr:pic>
  </etc:cellImage>
  <etc:cellImage>
    <xdr:pic>
      <xdr:nvPicPr>
        <xdr:cNvPr id="99" name="ID_C23B4AFA2FB74F24947324968BBBB1E3"/>
        <xdr:cNvPicPr>
          <a:picLocks noChangeAspect="1"/>
        </xdr:cNvPicPr>
      </xdr:nvPicPr>
      <xdr:blipFill>
        <a:blip r:embed="rId95"/>
        <a:srcRect/>
        <a:stretch>
          <a:fillRect/>
        </a:stretch>
      </xdr:blipFill>
      <xdr:spPr>
        <a:xfrm>
          <a:off x="7029450" y="441572650"/>
          <a:ext cx="4762500" cy="4762500"/>
        </a:xfrm>
        <a:prstGeom prst="rect">
          <a:avLst/>
        </a:prstGeom>
      </xdr:spPr>
    </xdr:pic>
  </etc:cellImage>
  <etc:cellImage>
    <xdr:pic>
      <xdr:nvPicPr>
        <xdr:cNvPr id="100" name="ID_3905BE7FC7F145A4B27F384E0F38393D"/>
        <xdr:cNvPicPr>
          <a:picLocks noChangeAspect="1"/>
        </xdr:cNvPicPr>
      </xdr:nvPicPr>
      <xdr:blipFill>
        <a:blip r:embed="rId96"/>
        <a:srcRect/>
        <a:stretch>
          <a:fillRect/>
        </a:stretch>
      </xdr:blipFill>
      <xdr:spPr>
        <a:xfrm>
          <a:off x="7029450" y="446773300"/>
          <a:ext cx="4762500" cy="4762500"/>
        </a:xfrm>
        <a:prstGeom prst="rect">
          <a:avLst/>
        </a:prstGeom>
      </xdr:spPr>
    </xdr:pic>
  </etc:cellImage>
  <etc:cellImage>
    <xdr:pic>
      <xdr:nvPicPr>
        <xdr:cNvPr id="103" name="ID_26BE29E62F78497DB8F5B2EF82D8C2DA"/>
        <xdr:cNvPicPr>
          <a:picLocks noChangeAspect="1"/>
        </xdr:cNvPicPr>
      </xdr:nvPicPr>
      <xdr:blipFill>
        <a:blip r:embed="rId97"/>
        <a:srcRect/>
        <a:stretch>
          <a:fillRect/>
        </a:stretch>
      </xdr:blipFill>
      <xdr:spPr>
        <a:xfrm>
          <a:off x="7029450" y="451973950"/>
          <a:ext cx="4762500" cy="4762500"/>
        </a:xfrm>
        <a:prstGeom prst="rect">
          <a:avLst/>
        </a:prstGeom>
      </xdr:spPr>
    </xdr:pic>
  </etc:cellImage>
  <etc:cellImage>
    <xdr:pic>
      <xdr:nvPicPr>
        <xdr:cNvPr id="104" name="ID_89E7EA62939F44DB9557307E71DE1CCB"/>
        <xdr:cNvPicPr>
          <a:picLocks noChangeAspect="1"/>
        </xdr:cNvPicPr>
      </xdr:nvPicPr>
      <xdr:blipFill>
        <a:blip r:embed="rId98"/>
        <a:srcRect/>
        <a:stretch>
          <a:fillRect/>
        </a:stretch>
      </xdr:blipFill>
      <xdr:spPr>
        <a:xfrm>
          <a:off x="7029450" y="457174600"/>
          <a:ext cx="4762500" cy="4762500"/>
        </a:xfrm>
        <a:prstGeom prst="rect">
          <a:avLst/>
        </a:prstGeom>
      </xdr:spPr>
    </xdr:pic>
  </etc:cellImage>
  <etc:cellImage>
    <xdr:pic>
      <xdr:nvPicPr>
        <xdr:cNvPr id="105" name="ID_321027BE20794FCD8BE37BD67371503D"/>
        <xdr:cNvPicPr>
          <a:picLocks noChangeAspect="1"/>
        </xdr:cNvPicPr>
      </xdr:nvPicPr>
      <xdr:blipFill>
        <a:blip r:embed="rId99"/>
        <a:srcRect/>
        <a:stretch>
          <a:fillRect/>
        </a:stretch>
      </xdr:blipFill>
      <xdr:spPr>
        <a:xfrm>
          <a:off x="7029450" y="467575900"/>
          <a:ext cx="4762500" cy="4762500"/>
        </a:xfrm>
        <a:prstGeom prst="rect">
          <a:avLst/>
        </a:prstGeom>
      </xdr:spPr>
    </xdr:pic>
  </etc:cellImage>
  <etc:cellImage>
    <xdr:pic>
      <xdr:nvPicPr>
        <xdr:cNvPr id="106" name="ID_158863F0E9CF45428309BAA1A82857EE"/>
        <xdr:cNvPicPr>
          <a:picLocks noChangeAspect="1"/>
        </xdr:cNvPicPr>
      </xdr:nvPicPr>
      <xdr:blipFill>
        <a:blip r:embed="rId100"/>
        <a:srcRect/>
        <a:stretch>
          <a:fillRect/>
        </a:stretch>
      </xdr:blipFill>
      <xdr:spPr>
        <a:xfrm>
          <a:off x="7029450" y="472776550"/>
          <a:ext cx="3429000" cy="3429000"/>
        </a:xfrm>
        <a:prstGeom prst="rect">
          <a:avLst/>
        </a:prstGeom>
      </xdr:spPr>
    </xdr:pic>
  </etc:cellImage>
  <etc:cellImage>
    <xdr:pic>
      <xdr:nvPicPr>
        <xdr:cNvPr id="107" name="ID_ED33E5FC05B84D52B3E251169212C2B2"/>
        <xdr:cNvPicPr>
          <a:picLocks noChangeAspect="1"/>
        </xdr:cNvPicPr>
      </xdr:nvPicPr>
      <xdr:blipFill>
        <a:blip r:embed="rId70"/>
        <a:srcRect/>
        <a:stretch>
          <a:fillRect/>
        </a:stretch>
      </xdr:blipFill>
      <xdr:spPr>
        <a:xfrm>
          <a:off x="7029450" y="483177850"/>
          <a:ext cx="4762500" cy="4762500"/>
        </a:xfrm>
        <a:prstGeom prst="rect">
          <a:avLst/>
        </a:prstGeom>
      </xdr:spPr>
    </xdr:pic>
  </etc:cellImage>
  <etc:cellImage>
    <xdr:pic>
      <xdr:nvPicPr>
        <xdr:cNvPr id="108" name="ID_233C61C72A5645B38EDDB0AB9A4DAB0E"/>
        <xdr:cNvPicPr>
          <a:picLocks noChangeAspect="1"/>
        </xdr:cNvPicPr>
      </xdr:nvPicPr>
      <xdr:blipFill>
        <a:blip r:embed="rId101"/>
        <a:srcRect/>
        <a:stretch>
          <a:fillRect/>
        </a:stretch>
      </xdr:blipFill>
      <xdr:spPr>
        <a:xfrm>
          <a:off x="7029450" y="488378500"/>
          <a:ext cx="4762500" cy="47625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<sst xmlns="http://schemas.openxmlformats.org/spreadsheetml/2006/main" count="38" uniqueCount="36">
  <si>
    <t>1月 基础铺垫期</t>
  </si>
  <si>
    <t>拉行业数据关键词走势完成关键词和标题</t>
  </si>
  <si>
    <t>高标准优化详情</t>
  </si>
  <si>
    <t>高标准优化首页</t>
  </si>
  <si>
    <t>发品到400个 达到 测试品线</t>
  </si>
  <si>
    <t>第一波优化产品发完 直通车 每天50测流</t>
  </si>
  <si>
    <t>得到确切的受众地域和热销产品</t>
  </si>
  <si>
    <t>2月 商机拉升区</t>
  </si>
  <si>
    <t xml:space="preserve">询盘商机提升 </t>
  </si>
  <si>
    <t>直通车加大投放 每日200</t>
  </si>
  <si>
    <t>打造实力优品</t>
  </si>
  <si>
    <t>打造爆品</t>
  </si>
  <si>
    <t>业务 专业水准拉练</t>
  </si>
  <si>
    <t>GMV订单转化结果反推推广方向</t>
  </si>
  <si>
    <t>首页：</t>
  </si>
  <si>
    <t>同行优秀参考交付标准</t>
  </si>
  <si>
    <t>http://tabocandle.en.alibaba.com</t>
  </si>
  <si>
    <t>http://purlygloway.en.alibaba.com</t>
  </si>
  <si>
    <t>详情</t>
  </si>
  <si>
    <t>https://www.alibaba.com/product-detail/Newest-Creative-Gift-Set-Handmade-Rose_1600941550124.html?spm=a2700.shop_plgr.41413.37.52f6183aQnozti</t>
  </si>
  <si>
    <t>1.定制属性在前
2. 工厂属性要强
3.证书属性要强
举个其他行业的列子在旁边 请参考
4. 每个产品都有主图和视频
5.每个产品  尺寸重量包装信息都有</t>
  </si>
  <si>
    <t>圣诞主题banner+产品</t>
  </si>
  <si>
    <t>提前准备比如：</t>
  </si>
  <si>
    <t>热门款式</t>
  </si>
  <si>
    <t>1. 首页优化</t>
  </si>
  <si>
    <t xml:space="preserve">根据表2 </t>
  </si>
  <si>
    <t>2. 详情优化</t>
  </si>
  <si>
    <t>3.探厂</t>
  </si>
  <si>
    <t>石家庄踏博蜡制品销售有限公司</t>
  </si>
  <si>
    <t>奥垠行唐蜡业有限公司</t>
  </si>
  <si>
    <t>河北奥垠贸易有限公司</t>
  </si>
  <si>
    <t>河北华明蜡业股份有限公司</t>
  </si>
  <si>
    <t>4. 香薰制作流程熟悉</t>
  </si>
  <si>
    <t>区成都工厂呆几天</t>
  </si>
  <si>
    <t xml:space="preserve">5. 图片素材整理 </t>
  </si>
  <si>
    <t>款式参考表3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</si>
</sst>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u/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0" xfId="0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5" fillId="2" borderId="1" xfId="6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6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jpeg"/><Relationship Id="rId98" Type="http://schemas.openxmlformats.org/officeDocument/2006/relationships/image" Target="media/image98.jpeg"/><Relationship Id="rId97" Type="http://schemas.openxmlformats.org/officeDocument/2006/relationships/image" Target="media/image97.jpeg"/><Relationship Id="rId96" Type="http://schemas.openxmlformats.org/officeDocument/2006/relationships/image" Target="media/image96.jpeg"/><Relationship Id="rId95" Type="http://schemas.openxmlformats.org/officeDocument/2006/relationships/image" Target="media/image95.jpeg"/><Relationship Id="rId94" Type="http://schemas.openxmlformats.org/officeDocument/2006/relationships/image" Target="media/image94.jpeg"/><Relationship Id="rId93" Type="http://schemas.openxmlformats.org/officeDocument/2006/relationships/image" Target="media/image93.jpeg"/><Relationship Id="rId92" Type="http://schemas.openxmlformats.org/officeDocument/2006/relationships/image" Target="media/image92.png"/><Relationship Id="rId91" Type="http://schemas.openxmlformats.org/officeDocument/2006/relationships/image" Target="media/image91.jpeg"/><Relationship Id="rId90" Type="http://schemas.openxmlformats.org/officeDocument/2006/relationships/image" Target="media/image90.jpeg"/><Relationship Id="rId9" Type="http://schemas.openxmlformats.org/officeDocument/2006/relationships/image" Target="media/image9.jpeg"/><Relationship Id="rId89" Type="http://schemas.openxmlformats.org/officeDocument/2006/relationships/image" Target="media/image89.jpeg"/><Relationship Id="rId88" Type="http://schemas.openxmlformats.org/officeDocument/2006/relationships/image" Target="media/image88.jpeg"/><Relationship Id="rId87" Type="http://schemas.openxmlformats.org/officeDocument/2006/relationships/image" Target="media/image87.jpeg"/><Relationship Id="rId86" Type="http://schemas.openxmlformats.org/officeDocument/2006/relationships/image" Target="media/image86.jpeg"/><Relationship Id="rId85" Type="http://schemas.openxmlformats.org/officeDocument/2006/relationships/image" Target="media/image85.jpeg"/><Relationship Id="rId84" Type="http://schemas.openxmlformats.org/officeDocument/2006/relationships/image" Target="media/image84.jpeg"/><Relationship Id="rId83" Type="http://schemas.openxmlformats.org/officeDocument/2006/relationships/image" Target="media/image83.jpeg"/><Relationship Id="rId82" Type="http://schemas.openxmlformats.org/officeDocument/2006/relationships/image" Target="media/image82.jpeg"/><Relationship Id="rId81" Type="http://schemas.openxmlformats.org/officeDocument/2006/relationships/image" Target="media/image81.jpeg"/><Relationship Id="rId80" Type="http://schemas.openxmlformats.org/officeDocument/2006/relationships/image" Target="media/image80.jpeg"/><Relationship Id="rId8" Type="http://schemas.openxmlformats.org/officeDocument/2006/relationships/image" Target="media/image8.jpeg"/><Relationship Id="rId79" Type="http://schemas.openxmlformats.org/officeDocument/2006/relationships/image" Target="media/image79.jpeg"/><Relationship Id="rId78" Type="http://schemas.openxmlformats.org/officeDocument/2006/relationships/image" Target="media/image78.jpeg"/><Relationship Id="rId77" Type="http://schemas.openxmlformats.org/officeDocument/2006/relationships/image" Target="media/image77.jpeg"/><Relationship Id="rId76" Type="http://schemas.openxmlformats.org/officeDocument/2006/relationships/image" Target="media/image76.jpeg"/><Relationship Id="rId75" Type="http://schemas.openxmlformats.org/officeDocument/2006/relationships/image" Target="media/image75.png"/><Relationship Id="rId74" Type="http://schemas.openxmlformats.org/officeDocument/2006/relationships/image" Target="media/image74.jpeg"/><Relationship Id="rId73" Type="http://schemas.openxmlformats.org/officeDocument/2006/relationships/image" Target="media/image73.jpeg"/><Relationship Id="rId72" Type="http://schemas.openxmlformats.org/officeDocument/2006/relationships/image" Target="media/image72.jpeg"/><Relationship Id="rId71" Type="http://schemas.openxmlformats.org/officeDocument/2006/relationships/image" Target="media/image71.jpeg"/><Relationship Id="rId70" Type="http://schemas.openxmlformats.org/officeDocument/2006/relationships/image" Target="media/image70.jpeg"/><Relationship Id="rId7" Type="http://schemas.openxmlformats.org/officeDocument/2006/relationships/image" Target="media/image7.png"/><Relationship Id="rId69" Type="http://schemas.openxmlformats.org/officeDocument/2006/relationships/image" Target="media/image69.jpeg"/><Relationship Id="rId68" Type="http://schemas.openxmlformats.org/officeDocument/2006/relationships/image" Target="media/image68.jpeg"/><Relationship Id="rId67" Type="http://schemas.openxmlformats.org/officeDocument/2006/relationships/image" Target="media/image67.jpeg"/><Relationship Id="rId66" Type="http://schemas.openxmlformats.org/officeDocument/2006/relationships/image" Target="media/image66.jpeg"/><Relationship Id="rId65" Type="http://schemas.openxmlformats.org/officeDocument/2006/relationships/image" Target="media/image65.jpeg"/><Relationship Id="rId64" Type="http://schemas.openxmlformats.org/officeDocument/2006/relationships/image" Target="media/image64.jpeg"/><Relationship Id="rId63" Type="http://schemas.openxmlformats.org/officeDocument/2006/relationships/image" Target="media/image63.jpe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png"/><Relationship Id="rId59" Type="http://schemas.openxmlformats.org/officeDocument/2006/relationships/image" Target="media/image59.jpeg"/><Relationship Id="rId58" Type="http://schemas.openxmlformats.org/officeDocument/2006/relationships/image" Target="media/image58.jpeg"/><Relationship Id="rId57" Type="http://schemas.openxmlformats.org/officeDocument/2006/relationships/image" Target="media/image57.png"/><Relationship Id="rId56" Type="http://schemas.openxmlformats.org/officeDocument/2006/relationships/image" Target="media/image56.jpe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png"/><Relationship Id="rId52" Type="http://schemas.openxmlformats.org/officeDocument/2006/relationships/image" Target="media/image52.jpeg"/><Relationship Id="rId51" Type="http://schemas.openxmlformats.org/officeDocument/2006/relationships/image" Target="media/image51.png"/><Relationship Id="rId50" Type="http://schemas.openxmlformats.org/officeDocument/2006/relationships/image" Target="media/image50.jpe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pn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png"/><Relationship Id="rId39" Type="http://schemas.openxmlformats.org/officeDocument/2006/relationships/image" Target="media/image39.jpeg"/><Relationship Id="rId38" Type="http://schemas.openxmlformats.org/officeDocument/2006/relationships/image" Target="media/image38.pn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pn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pn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pn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pn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pn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pn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1" Type="http://schemas.openxmlformats.org/officeDocument/2006/relationships/image" Target="media/image101.jpeg"/><Relationship Id="rId100" Type="http://schemas.openxmlformats.org/officeDocument/2006/relationships/image" Target="media/image100.jpe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libaba.com/product-detail/Newest-Creative-Gift-Set-Handmade-Rose_1600941550124.html?spm=a2700.shop_plgr.41413.37.52f6183aQnozti" TargetMode="External"/><Relationship Id="rId1" Type="http://schemas.openxmlformats.org/officeDocument/2006/relationships/hyperlink" Target="http://tabocandle.en.alibab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14"/>
  <sheetViews>
    <sheetView tabSelected="1" workbookViewId="0">
      <selection activeCell="F4" sqref="F4"/>
    </sheetView>
  </sheetViews>
  <sheetFormatPr defaultColWidth="9" defaultRowHeight="45" customHeight="1" outlineLevelCol="1"/>
  <cols>
    <col min="1" max="1" width="10.5044247787611" customWidth="1"/>
    <col min="2" max="2" width="53.2477876106195" customWidth="1"/>
  </cols>
  <sheetData>
    <row r="1" customHeight="1" spans="1:2">
      <c r="A1" s="17" t="s">
        <v>0</v>
      </c>
      <c r="B1" s="17"/>
    </row>
    <row r="2" customHeight="1" spans="1:2">
      <c r="A2" s="18">
        <v>1</v>
      </c>
      <c r="B2" s="18" t="s">
        <v>1</v>
      </c>
    </row>
    <row r="3" customHeight="1" spans="1:2">
      <c r="A3" s="18">
        <v>2</v>
      </c>
      <c r="B3" s="18" t="s">
        <v>2</v>
      </c>
    </row>
    <row r="4" customHeight="1" spans="1:2">
      <c r="A4" s="18">
        <v>3</v>
      </c>
      <c r="B4" s="18" t="s">
        <v>3</v>
      </c>
    </row>
    <row r="5" customHeight="1" spans="1:2">
      <c r="A5" s="18">
        <v>4</v>
      </c>
      <c r="B5" s="18" t="s">
        <v>4</v>
      </c>
    </row>
    <row r="6" customHeight="1" spans="1:2">
      <c r="A6" s="18">
        <v>5</v>
      </c>
      <c r="B6" s="18" t="s">
        <v>5</v>
      </c>
    </row>
    <row r="7" customHeight="1" spans="1:2">
      <c r="A7" s="18">
        <v>6</v>
      </c>
      <c r="B7" s="18" t="s">
        <v>6</v>
      </c>
    </row>
    <row r="8" customHeight="1" spans="1:2">
      <c r="A8" s="17" t="s">
        <v>7</v>
      </c>
      <c r="B8" s="17"/>
    </row>
    <row r="9" customHeight="1" spans="1:2">
      <c r="A9" s="18">
        <v>1</v>
      </c>
      <c r="B9" s="18" t="s">
        <v>8</v>
      </c>
    </row>
    <row r="10" customHeight="1" spans="1:2">
      <c r="A10" s="18">
        <v>2</v>
      </c>
      <c r="B10" s="18" t="s">
        <v>9</v>
      </c>
    </row>
    <row r="11" customHeight="1" spans="1:2">
      <c r="A11" s="18">
        <v>3</v>
      </c>
      <c r="B11" s="18" t="s">
        <v>10</v>
      </c>
    </row>
    <row r="12" customHeight="1" spans="1:2">
      <c r="A12" s="18">
        <v>4</v>
      </c>
      <c r="B12" s="18" t="s">
        <v>11</v>
      </c>
    </row>
    <row r="13" customHeight="1" spans="1:2">
      <c r="A13" s="18">
        <v>5</v>
      </c>
      <c r="B13" s="18" t="s">
        <v>12</v>
      </c>
    </row>
    <row r="14" customHeight="1" spans="1:2">
      <c r="A14" s="18">
        <v>6</v>
      </c>
      <c r="B14" s="18" t="s">
        <v>13</v>
      </c>
    </row>
  </sheetData>
  <mergeCells count="2">
    <mergeCell ref="A1:B1"/>
    <mergeCell ref="A8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7"/>
  <sheetViews>
    <sheetView workbookViewId="0">
      <selection activeCell="D4" sqref="D4"/>
    </sheetView>
  </sheetViews>
  <sheetFormatPr defaultColWidth="9" defaultRowHeight="47" customHeight="1" outlineLevelRow="6" outlineLevelCol="7"/>
  <cols>
    <col min="1" max="1" width="35.6283185840708" customWidth="1"/>
    <col min="2" max="2" width="51.8761061946903" style="10" customWidth="1"/>
    <col min="3" max="3" width="15.0265486725664"/>
    <col min="4" max="4" width="44.1238938053097" customWidth="1"/>
    <col min="5" max="5" width="16.9911504424779"/>
    <col min="6" max="6" width="16.7079646017699"/>
    <col min="7" max="7" width="15.0353982300885"/>
    <col min="8" max="8" width="23.9557522123894"/>
  </cols>
  <sheetData>
    <row r="1" customHeight="1" spans="1:4">
      <c r="A1" s="11" t="s">
        <v>14</v>
      </c>
      <c r="B1" s="12"/>
      <c r="C1" s="13"/>
      <c r="D1" s="13"/>
    </row>
    <row r="2" customHeight="1" spans="1:4">
      <c r="A2" s="13" t="s">
        <v>15</v>
      </c>
      <c r="B2" s="14" t="s">
        <v>16</v>
      </c>
      <c r="C2" s="13"/>
      <c r="D2" s="13"/>
    </row>
    <row r="3" customHeight="1" spans="1:4">
      <c r="A3" s="13"/>
      <c r="B3" s="15" t="s">
        <v>17</v>
      </c>
      <c r="C3" s="13"/>
      <c r="D3" s="13"/>
    </row>
    <row r="4" customHeight="1" spans="1:4">
      <c r="A4" s="11" t="s">
        <v>18</v>
      </c>
      <c r="B4" s="12"/>
      <c r="C4" s="13"/>
      <c r="D4" s="13"/>
    </row>
    <row r="5" ht="122" customHeight="1" spans="1:8">
      <c r="A5" s="13" t="s">
        <v>15</v>
      </c>
      <c r="B5" s="16" t="s">
        <v>19</v>
      </c>
      <c r="C5" s="13" t="str">
        <f>_xlfn.DISPIMG("ID_6AB31A88591B4A97BED499DA58FFE755",1)</f>
        <v>=DISPIMG("ID_6AB31A88591B4A97BED499DA58FFE755",1)</v>
      </c>
      <c r="D5" s="15" t="s">
        <v>20</v>
      </c>
      <c r="E5" t="str">
        <f>_xlfn.DISPIMG("ID_5826B44333FF4046A170F0D9BFB1DCFE",1)</f>
        <v>=DISPIMG("ID_5826B44333FF4046A170F0D9BFB1DCFE",1)</v>
      </c>
      <c r="F5" t="str">
        <f>_xlfn.DISPIMG("ID_467E09B6E54746EB8B7D2193E42F8BB6",1)</f>
        <v>=DISPIMG("ID_467E09B6E54746EB8B7D2193E42F8BB6",1)</v>
      </c>
      <c r="G5" t="str">
        <f>_xlfn.DISPIMG("ID_0C6412DDA163455596CA38E865C37AC5",1)</f>
        <v>=DISPIMG("ID_0C6412DDA163455596CA38E865C37AC5",1)</v>
      </c>
      <c r="H5" t="str">
        <f>_xlfn.DISPIMG("ID_733D290891CE4CEBA0107E44C3033FDB",1)</f>
        <v>=DISPIMG("ID_733D290891CE4CEBA0107E44C3033FDB",1)</v>
      </c>
    </row>
    <row r="6" customHeight="1" spans="1:4">
      <c r="A6" s="13"/>
      <c r="B6" s="15"/>
      <c r="C6" s="13"/>
      <c r="D6" s="13"/>
    </row>
    <row r="7" customHeight="1" spans="1:4">
      <c r="A7" s="13" t="s">
        <v>21</v>
      </c>
      <c r="B7" s="15" t="s">
        <v>22</v>
      </c>
      <c r="C7" s="13" t="str">
        <f>_xlfn.DISPIMG("ID_494F67CC05A04E93B59610CAE76208F0",1)</f>
        <v>=DISPIMG("ID_494F67CC05A04E93B59610CAE76208F0",1)</v>
      </c>
      <c r="D7" s="13"/>
    </row>
  </sheetData>
  <mergeCells count="2">
    <mergeCell ref="A1:B1"/>
    <mergeCell ref="A4:B4"/>
  </mergeCells>
  <hyperlinks>
    <hyperlink ref="B2" r:id="rId1" display="http://tabocandle.en.alibaba.com"/>
    <hyperlink ref="B5" r:id="rId2" display="https://www.alibaba.com/product-detail/Newest-Creative-Gift-Set-Handmade-Rose_1600941550124.html?spm=a2700.shop_plgr.41413.37.52f6183aQnozti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51"/>
  <sheetViews>
    <sheetView workbookViewId="0">
      <selection activeCell="C11" sqref="C11"/>
    </sheetView>
  </sheetViews>
  <sheetFormatPr defaultColWidth="66.8761061946903" defaultRowHeight="165" customHeight="1" outlineLevelCol="1"/>
  <cols>
    <col min="1" max="1" width="54.6283185840708" customWidth="1"/>
    <col min="2" max="16384" width="66.8761061946903" customWidth="1"/>
  </cols>
  <sheetData>
    <row r="1" ht="46" customHeight="1" spans="1:1">
      <c r="A1" s="8" t="s">
        <v>23</v>
      </c>
    </row>
    <row r="2" customHeight="1" spans="1:2">
      <c r="A2" s="9" t="str">
        <f>_xlfn.DISPIMG("ID_CC8C361A041E4D4FB114907C6C3D122F",1)</f>
        <v>=DISPIMG("ID_CC8C361A041E4D4FB114907C6C3D122F",1)</v>
      </c>
      <c r="B2" s="9" t="str">
        <f>_xlfn.DISPIMG("ID_F7E212E7322C4663A693DC31A127F471",1)</f>
        <v>=DISPIMG("ID_F7E212E7322C4663A693DC31A127F471",1)</v>
      </c>
    </row>
    <row r="3" customHeight="1" spans="1:2">
      <c r="A3" s="9" t="str">
        <f>_xlfn.DISPIMG("ID_1857E87AE32746C5BE850F28389D0691",1)</f>
        <v>=DISPIMG("ID_1857E87AE32746C5BE850F28389D0691",1)</v>
      </c>
      <c r="B3" s="9" t="str">
        <f>_xlfn.DISPIMG("ID_61F149E436474F089AC106C9CF1F52D6",1)</f>
        <v>=DISPIMG("ID_61F149E436474F089AC106C9CF1F52D6",1)</v>
      </c>
    </row>
    <row r="4" customHeight="1" spans="1:2">
      <c r="A4" s="9" t="str">
        <f>_xlfn.DISPIMG("ID_9BC7E835B0A64A85A07FE1C51E709AE9",1)</f>
        <v>=DISPIMG("ID_9BC7E835B0A64A85A07FE1C51E709AE9",1)</v>
      </c>
      <c r="B4" s="9" t="str">
        <f>_xlfn.DISPIMG("ID_E543BF1FCAF84CF0A7B583FDC635DABC",1)</f>
        <v>=DISPIMG("ID_E543BF1FCAF84CF0A7B583FDC635DABC",1)</v>
      </c>
    </row>
    <row r="5" customHeight="1" spans="1:2">
      <c r="A5" s="9" t="str">
        <f>_xlfn.DISPIMG("ID_395A12BC0F50433BA21B6781FE9B7A9B",1)</f>
        <v>=DISPIMG("ID_395A12BC0F50433BA21B6781FE9B7A9B",1)</v>
      </c>
      <c r="B5" s="9" t="str">
        <f>_xlfn.DISPIMG("ID_DAB4AE24DA5843118BBD80B82ED18FC1",1)</f>
        <v>=DISPIMG("ID_DAB4AE24DA5843118BBD80B82ED18FC1",1)</v>
      </c>
    </row>
    <row r="6" customHeight="1" spans="1:2">
      <c r="A6" s="9" t="str">
        <f>_xlfn.DISPIMG("ID_076CD11436AE4F648D22CDE85AF980F6",1)</f>
        <v>=DISPIMG("ID_076CD11436AE4F648D22CDE85AF980F6",1)</v>
      </c>
      <c r="B6" s="9" t="str">
        <f>_xlfn.DISPIMG("ID_CE2C8DA76C2F4BA897486FAAC136E89C",1)</f>
        <v>=DISPIMG("ID_CE2C8DA76C2F4BA897486FAAC136E89C",1)</v>
      </c>
    </row>
    <row r="7" customHeight="1" spans="1:2">
      <c r="A7" s="9" t="str">
        <f>_xlfn.DISPIMG("ID_5F906CC86D104F2E8BA47D09D9EDAF75",1)</f>
        <v>=DISPIMG("ID_5F906CC86D104F2E8BA47D09D9EDAF75",1)</v>
      </c>
      <c r="B7" s="9" t="str">
        <f>_xlfn.DISPIMG("ID_4E239228FE4E4D57A69CCCE9AE3A3FC3",1)</f>
        <v>=DISPIMG("ID_4E239228FE4E4D57A69CCCE9AE3A3FC3",1)</v>
      </c>
    </row>
    <row r="8" customHeight="1" spans="1:2">
      <c r="A8" s="9" t="str">
        <f>_xlfn.DISPIMG("ID_8D665FAED5D742638850D4A6DED17905",1)</f>
        <v>=DISPIMG("ID_8D665FAED5D742638850D4A6DED17905",1)</v>
      </c>
      <c r="B8" s="9" t="str">
        <f>_xlfn.DISPIMG("ID_31B1BA19398548F6B70A92ED5EC6B1CB",1)</f>
        <v>=DISPIMG("ID_31B1BA19398548F6B70A92ED5EC6B1CB",1)</v>
      </c>
    </row>
    <row r="9" customHeight="1" spans="1:2">
      <c r="A9" s="9" t="str">
        <f>_xlfn.DISPIMG("ID_092175DA59074909BD6024CB0B5262D5",1)</f>
        <v>=DISPIMG("ID_092175DA59074909BD6024CB0B5262D5",1)</v>
      </c>
      <c r="B9" s="9" t="str">
        <f>_xlfn.DISPIMG("ID_B99AEB7D3DF44CEC9B946A9E0F11B098",1)</f>
        <v>=DISPIMG("ID_B99AEB7D3DF44CEC9B946A9E0F11B098",1)</v>
      </c>
    </row>
    <row r="10" customHeight="1" spans="1:2">
      <c r="A10" s="9" t="str">
        <f>_xlfn.DISPIMG("ID_263594C03D9C4F35BBE3914C804FC8DC",1)</f>
        <v>=DISPIMG("ID_263594C03D9C4F35BBE3914C804FC8DC",1)</v>
      </c>
      <c r="B10" s="9" t="str">
        <f>_xlfn.DISPIMG("ID_6E0B2FFBCF074706B6B850761EAA6D1D",1)</f>
        <v>=DISPIMG("ID_6E0B2FFBCF074706B6B850761EAA6D1D",1)</v>
      </c>
    </row>
    <row r="11" customHeight="1" spans="1:2">
      <c r="A11" s="9" t="str">
        <f>_xlfn.DISPIMG("ID_A7275D19D8174627ABA533396D4EDD42",1)</f>
        <v>=DISPIMG("ID_A7275D19D8174627ABA533396D4EDD42",1)</v>
      </c>
      <c r="B11" s="9" t="str">
        <f>_xlfn.DISPIMG("ID_1735D3359B3D4AEABAFB08DA967AE9AD",1)</f>
        <v>=DISPIMG("ID_1735D3359B3D4AEABAFB08DA967AE9AD",1)</v>
      </c>
    </row>
    <row r="12" customHeight="1" spans="1:2">
      <c r="A12" s="9" t="str">
        <f>_xlfn.DISPIMG("ID_68507D11910F4F9F8EC3FB947F1C057A",1)</f>
        <v>=DISPIMG("ID_68507D11910F4F9F8EC3FB947F1C057A",1)</v>
      </c>
      <c r="B12" s="9" t="str">
        <f>_xlfn.DISPIMG("ID_445F69FF97724CF9A7B6FC9CF087F415",1)</f>
        <v>=DISPIMG("ID_445F69FF97724CF9A7B6FC9CF087F415",1)</v>
      </c>
    </row>
    <row r="13" customHeight="1" spans="1:2">
      <c r="A13" s="9" t="str">
        <f>_xlfn.DISPIMG("ID_E2DA3F3BF6BC4F46BAC8EC7FCCBE835C",1)</f>
        <v>=DISPIMG("ID_E2DA3F3BF6BC4F46BAC8EC7FCCBE835C",1)</v>
      </c>
      <c r="B13" s="9" t="str">
        <f>_xlfn.DISPIMG("ID_C76655B336E742649F8BFA3CAB8D680A",1)</f>
        <v>=DISPIMG("ID_C76655B336E742649F8BFA3CAB8D680A",1)</v>
      </c>
    </row>
    <row r="14" customHeight="1" spans="1:2">
      <c r="A14" s="9" t="str">
        <f>_xlfn.DISPIMG("ID_E2872E7EB96044E58CDC8512BC11B2E7",1)</f>
        <v>=DISPIMG("ID_E2872E7EB96044E58CDC8512BC11B2E7",1)</v>
      </c>
      <c r="B14" s="9" t="str">
        <f>_xlfn.DISPIMG("ID_61BE3EE92B0242E5B175410A06D9B553",1)</f>
        <v>=DISPIMG("ID_61BE3EE92B0242E5B175410A06D9B553",1)</v>
      </c>
    </row>
    <row r="15" customHeight="1" spans="1:2">
      <c r="A15" s="9" t="str">
        <f>_xlfn.DISPIMG("ID_6AD1BCDD58C24F769578E6220DE04CCC",1)</f>
        <v>=DISPIMG("ID_6AD1BCDD58C24F769578E6220DE04CCC",1)</v>
      </c>
      <c r="B15" s="9" t="str">
        <f>_xlfn.DISPIMG("ID_411FBCC6B077479DBC8E56D2D3EE730C",1)</f>
        <v>=DISPIMG("ID_411FBCC6B077479DBC8E56D2D3EE730C",1)</v>
      </c>
    </row>
    <row r="16" customHeight="1" spans="1:2">
      <c r="A16" s="9" t="str">
        <f>_xlfn.DISPIMG("ID_3FCDC036B8BC4D778BF16E7E5533EE0C",1)</f>
        <v>=DISPIMG("ID_3FCDC036B8BC4D778BF16E7E5533EE0C",1)</v>
      </c>
      <c r="B16" s="9" t="str">
        <f>_xlfn.DISPIMG("ID_D8F2A021E2B445438753AD245467C84B",1)</f>
        <v>=DISPIMG("ID_D8F2A021E2B445438753AD245467C84B",1)</v>
      </c>
    </row>
    <row r="17" customHeight="1" spans="1:2">
      <c r="A17" s="9" t="str">
        <f>_xlfn.DISPIMG("ID_9F7AFACEDC2348D39573CB733AC6F70F",1)</f>
        <v>=DISPIMG("ID_9F7AFACEDC2348D39573CB733AC6F70F",1)</v>
      </c>
      <c r="B17" s="9" t="str">
        <f>_xlfn.DISPIMG("ID_C0C8826A7BE84D3AA549D564207B766C",1)</f>
        <v>=DISPIMG("ID_C0C8826A7BE84D3AA549D564207B766C",1)</v>
      </c>
    </row>
    <row r="18" customHeight="1" spans="1:2">
      <c r="A18" s="9" t="str">
        <f>_xlfn.DISPIMG("ID_C7BA92DF938C438BA41069EB55F30662",1)</f>
        <v>=DISPIMG("ID_C7BA92DF938C438BA41069EB55F30662",1)</v>
      </c>
      <c r="B18" s="9" t="str">
        <f>_xlfn.DISPIMG("ID_9D44B1E0A8D149F0B647534F620C33F5",1)</f>
        <v>=DISPIMG("ID_9D44B1E0A8D149F0B647534F620C33F5",1)</v>
      </c>
    </row>
    <row r="19" customHeight="1" spans="1:2">
      <c r="A19" s="9" t="str">
        <f>_xlfn.DISPIMG("ID_ADF0710ABC954A4093A37803CB007F8A",1)</f>
        <v>=DISPIMG("ID_ADF0710ABC954A4093A37803CB007F8A",1)</v>
      </c>
      <c r="B19" s="9" t="str">
        <f>_xlfn.DISPIMG("ID_07C4A8F6902945F2A0CA301A07B16CA5",1)</f>
        <v>=DISPIMG("ID_07C4A8F6902945F2A0CA301A07B16CA5",1)</v>
      </c>
    </row>
    <row r="20" customHeight="1" spans="1:2">
      <c r="A20" s="9" t="str">
        <f>_xlfn.DISPIMG("ID_DB1D756DCE0B46BEB686BB7B2F5D7D13",1)</f>
        <v>=DISPIMG("ID_DB1D756DCE0B46BEB686BB7B2F5D7D13",1)</v>
      </c>
      <c r="B20" s="9" t="str">
        <f>_xlfn.DISPIMG("ID_F748269F07C34B4EBFDD69B017AD324E",1)</f>
        <v>=DISPIMG("ID_F748269F07C34B4EBFDD69B017AD324E",1)</v>
      </c>
    </row>
    <row r="21" customHeight="1" spans="1:2">
      <c r="A21" s="9" t="str">
        <f>_xlfn.DISPIMG("ID_F4F7D67D8EE647FD9D7E8DFB672C4B6E",1)</f>
        <v>=DISPIMG("ID_F4F7D67D8EE647FD9D7E8DFB672C4B6E",1)</v>
      </c>
      <c r="B21" s="9" t="str">
        <f>_xlfn.DISPIMG("ID_2466578A041E4933BE6B8BF78BD87BB5",1)</f>
        <v>=DISPIMG("ID_2466578A041E4933BE6B8BF78BD87BB5",1)</v>
      </c>
    </row>
    <row r="22" customHeight="1" spans="1:2">
      <c r="A22" s="9" t="str">
        <f>_xlfn.DISPIMG("ID_B52C82ECCF4C4F409610705683DA956D",1)</f>
        <v>=DISPIMG("ID_B52C82ECCF4C4F409610705683DA956D",1)</v>
      </c>
      <c r="B22" s="9" t="str">
        <f>_xlfn.DISPIMG("ID_F6A44B7095AE4437A26A96D5F73AB2A9",1)</f>
        <v>=DISPIMG("ID_F6A44B7095AE4437A26A96D5F73AB2A9",1)</v>
      </c>
    </row>
    <row r="23" customHeight="1" spans="1:2">
      <c r="A23" s="9" t="str">
        <f>_xlfn.DISPIMG("ID_7B4AA5E4870B4638B840E4983003415A",1)</f>
        <v>=DISPIMG("ID_7B4AA5E4870B4638B840E4983003415A",1)</v>
      </c>
      <c r="B23" s="9" t="str">
        <f>_xlfn.DISPIMG("ID_5CA85CFDAD094B09BBE0A7607FF5E299",1)</f>
        <v>=DISPIMG("ID_5CA85CFDAD094B09BBE0A7607FF5E299",1)</v>
      </c>
    </row>
    <row r="24" customHeight="1" spans="1:2">
      <c r="A24" s="9" t="str">
        <f>_xlfn.DISPIMG("ID_D5DFC0C459344AAFA69B4773FAFF168F",1)</f>
        <v>=DISPIMG("ID_D5DFC0C459344AAFA69B4773FAFF168F",1)</v>
      </c>
      <c r="B24" s="9" t="str">
        <f>_xlfn.DISPIMG("ID_8456022729BD40A9AE0C3757904BB029",1)</f>
        <v>=DISPIMG("ID_8456022729BD40A9AE0C3757904BB029",1)</v>
      </c>
    </row>
    <row r="25" customHeight="1" spans="1:2">
      <c r="A25" s="9" t="str">
        <f>_xlfn.DISPIMG("ID_CCC65D4F69C34FD9B9CB972B3218AD6E",1)</f>
        <v>=DISPIMG("ID_CCC65D4F69C34FD9B9CB972B3218AD6E",1)</v>
      </c>
      <c r="B25" s="9" t="str">
        <f>_xlfn.DISPIMG("ID_07F4BB46A9A14E9BB7F6562945D5095D",1)</f>
        <v>=DISPIMG("ID_07F4BB46A9A14E9BB7F6562945D5095D",1)</v>
      </c>
    </row>
    <row r="26" customHeight="1" spans="1:2">
      <c r="A26" s="9" t="str">
        <f>_xlfn.DISPIMG("ID_53C5EB4E32244481A92E91AE7096E8BE",1)</f>
        <v>=DISPIMG("ID_53C5EB4E32244481A92E91AE7096E8BE",1)</v>
      </c>
      <c r="B26" s="9" t="str">
        <f>_xlfn.DISPIMG("ID_62A8B277AAF54DEBBBD53A52B5138420",1)</f>
        <v>=DISPIMG("ID_62A8B277AAF54DEBBBD53A52B5138420",1)</v>
      </c>
    </row>
    <row r="27" customHeight="1" spans="1:2">
      <c r="A27" s="9" t="str">
        <f>_xlfn.DISPIMG("ID_1DDBCF42B9B146D09A14129183A229F9",1)</f>
        <v>=DISPIMG("ID_1DDBCF42B9B146D09A14129183A229F9",1)</v>
      </c>
      <c r="B27" s="9" t="str">
        <f>_xlfn.DISPIMG("ID_402353531EC64249A451A2CA48E2E341",1)</f>
        <v>=DISPIMG("ID_402353531EC64249A451A2CA48E2E341",1)</v>
      </c>
    </row>
    <row r="28" customHeight="1" spans="1:2">
      <c r="A28" s="9" t="str">
        <f>_xlfn.DISPIMG("ID_893C71474F504E69A878DCF0110E60D1",1)</f>
        <v>=DISPIMG("ID_893C71474F504E69A878DCF0110E60D1",1)</v>
      </c>
      <c r="B28" s="9" t="str">
        <f>_xlfn.DISPIMG("ID_055DC7E5B6424639B52BFE745608C6E4",1)</f>
        <v>=DISPIMG("ID_055DC7E5B6424639B52BFE745608C6E4",1)</v>
      </c>
    </row>
    <row r="29" customHeight="1" spans="1:2">
      <c r="A29" s="9" t="str">
        <f>_xlfn.DISPIMG("ID_8DB22206A7D74D37B73394FE3D7D31B2",1)</f>
        <v>=DISPIMG("ID_8DB22206A7D74D37B73394FE3D7D31B2",1)</v>
      </c>
      <c r="B29" s="9" t="str">
        <f>_xlfn.DISPIMG("ID_6F5BFF2C4F8C4ED0AACBB9341EFEAB7A",1)</f>
        <v>=DISPIMG("ID_6F5BFF2C4F8C4ED0AACBB9341EFEAB7A",1)</v>
      </c>
    </row>
    <row r="30" customHeight="1" spans="1:2">
      <c r="A30" s="9" t="str">
        <f>_xlfn.DISPIMG("ID_A5F5538E81294548A801A8690541E66B",1)</f>
        <v>=DISPIMG("ID_A5F5538E81294548A801A8690541E66B",1)</v>
      </c>
      <c r="B30" s="9" t="str">
        <f>_xlfn.DISPIMG("ID_BBB7B069FEA94DFDB2422676216B79E6",1)</f>
        <v>=DISPIMG("ID_BBB7B069FEA94DFDB2422676216B79E6",1)</v>
      </c>
    </row>
    <row r="31" customHeight="1" spans="1:2">
      <c r="A31" s="9" t="str">
        <f>_xlfn.DISPIMG("ID_EE7D8F86AB7C4B7CBBC8272520646770",1)</f>
        <v>=DISPIMG("ID_EE7D8F86AB7C4B7CBBC8272520646770",1)</v>
      </c>
      <c r="B31" s="9" t="str">
        <f>_xlfn.DISPIMG("ID_071E64917C2642459B847A8DB9DB899E",1)</f>
        <v>=DISPIMG("ID_071E64917C2642459B847A8DB9DB899E",1)</v>
      </c>
    </row>
    <row r="32" customHeight="1" spans="1:2">
      <c r="A32" s="9" t="str">
        <f>_xlfn.DISPIMG("ID_235B4C396E3F4E1B9E4F2C24D519BF3F",1)</f>
        <v>=DISPIMG("ID_235B4C396E3F4E1B9E4F2C24D519BF3F",1)</v>
      </c>
      <c r="B32" s="9" t="str">
        <f>_xlfn.DISPIMG("ID_93914B10F371421980F287E30316751E",1)</f>
        <v>=DISPIMG("ID_93914B10F371421980F287E30316751E",1)</v>
      </c>
    </row>
    <row r="33" customHeight="1" spans="1:2">
      <c r="A33" s="9" t="str">
        <f>_xlfn.DISPIMG("ID_6F10E6F866FD470D81FDC80BDDE27CDC",1)</f>
        <v>=DISPIMG("ID_6F10E6F866FD470D81FDC80BDDE27CDC",1)</v>
      </c>
      <c r="B33" s="9" t="str">
        <f>_xlfn.DISPIMG("ID_D0DB20B6DC2241549202AD1D898D4647",1)</f>
        <v>=DISPIMG("ID_D0DB20B6DC2241549202AD1D898D4647",1)</v>
      </c>
    </row>
    <row r="34" customHeight="1" spans="1:2">
      <c r="A34" s="9" t="str">
        <f>_xlfn.DISPIMG("ID_764C6DBCE34F4161843C19F5037CCF42",1)</f>
        <v>=DISPIMG("ID_764C6DBCE34F4161843C19F5037CCF42",1)</v>
      </c>
      <c r="B34" s="9" t="str">
        <f>_xlfn.DISPIMG("ID_0C9F8F30191644D0B269B52B177185AC",1)</f>
        <v>=DISPIMG("ID_0C9F8F30191644D0B269B52B177185AC",1)</v>
      </c>
    </row>
    <row r="35" customHeight="1" spans="1:2">
      <c r="A35" s="9" t="str">
        <f>_xlfn.DISPIMG("ID_458A9E6F013A452D8B778E6FDBD68905",1)</f>
        <v>=DISPIMG("ID_458A9E6F013A452D8B778E6FDBD68905",1)</v>
      </c>
      <c r="B35" s="9" t="str">
        <f>_xlfn.DISPIMG("ID_58E76F2B300A4F3E91853295FC7300C3",1)</f>
        <v>=DISPIMG("ID_58E76F2B300A4F3E91853295FC7300C3",1)</v>
      </c>
    </row>
    <row r="36" customHeight="1" spans="1:2">
      <c r="A36" s="9" t="str">
        <f>_xlfn.DISPIMG("ID_199AD0535EF6456B9C817811D70F2BD1",1)</f>
        <v>=DISPIMG("ID_199AD0535EF6456B9C817811D70F2BD1",1)</v>
      </c>
      <c r="B36" s="9" t="str">
        <f>_xlfn.DISPIMG("ID_57FCB2A64B54432A9185D8F7D11DD6A6",1)</f>
        <v>=DISPIMG("ID_57FCB2A64B54432A9185D8F7D11DD6A6",1)</v>
      </c>
    </row>
    <row r="37" customHeight="1" spans="1:2">
      <c r="A37" s="9" t="str">
        <f>_xlfn.DISPIMG("ID_3DBAEC083BEA43C5B8CE670BFE8625C2",1)</f>
        <v>=DISPIMG("ID_3DBAEC083BEA43C5B8CE670BFE8625C2",1)</v>
      </c>
      <c r="B37" s="9" t="str">
        <f>_xlfn.DISPIMG("ID_5F6CF8F27D794574A1779EF0EF135B04",1)</f>
        <v>=DISPIMG("ID_5F6CF8F27D794574A1779EF0EF135B04",1)</v>
      </c>
    </row>
    <row r="38" customHeight="1" spans="1:2">
      <c r="A38" s="9" t="str">
        <f>_xlfn.DISPIMG("ID_36069FFA33A24F889B0541D42D124C8E",1)</f>
        <v>=DISPIMG("ID_36069FFA33A24F889B0541D42D124C8E",1)</v>
      </c>
      <c r="B38" s="9" t="str">
        <f>_xlfn.DISPIMG("ID_C8B9DF09F7364FB29FFDBA1A7598AC77",1)</f>
        <v>=DISPIMG("ID_C8B9DF09F7364FB29FFDBA1A7598AC77",1)</v>
      </c>
    </row>
    <row r="39" customHeight="1" spans="1:2">
      <c r="A39" s="9" t="str">
        <f>_xlfn.DISPIMG("ID_354D2B3D4ADD473EAE0F38B927491F05",1)</f>
        <v>=DISPIMG("ID_354D2B3D4ADD473EAE0F38B927491F05",1)</v>
      </c>
      <c r="B39" s="9" t="str">
        <f>_xlfn.DISPIMG("ID_C23B4AFA2FB74F24947324968BBBB1E3",1)</f>
        <v>=DISPIMG("ID_C23B4AFA2FB74F24947324968BBBB1E3",1)</v>
      </c>
    </row>
    <row r="40" customHeight="1" spans="1:2">
      <c r="A40" s="9" t="str">
        <f>_xlfn.DISPIMG("ID_50E9852809F5495CB87067EE292A8E9D",1)</f>
        <v>=DISPIMG("ID_50E9852809F5495CB87067EE292A8E9D",1)</v>
      </c>
      <c r="B40" s="9" t="str">
        <f>_xlfn.DISPIMG("ID_3905BE7FC7F145A4B27F384E0F38393D",1)</f>
        <v>=DISPIMG("ID_3905BE7FC7F145A4B27F384E0F38393D",1)</v>
      </c>
    </row>
    <row r="41" customHeight="1" spans="1:2">
      <c r="A41" s="9" t="str">
        <f>_xlfn.DISPIMG("ID_08F0D7E27EEF4501852BB2F293732372",1)</f>
        <v>=DISPIMG("ID_08F0D7E27EEF4501852BB2F293732372",1)</v>
      </c>
      <c r="B41" s="9" t="str">
        <f>_xlfn.DISPIMG("ID_26BE29E62F78497DB8F5B2EF82D8C2DA",1)</f>
        <v>=DISPIMG("ID_26BE29E62F78497DB8F5B2EF82D8C2DA",1)</v>
      </c>
    </row>
    <row r="42" customHeight="1" spans="1:2">
      <c r="A42" s="9" t="str">
        <f>_xlfn.DISPIMG("ID_AFCE789D26314182B572217CD3CD5BEB",1)</f>
        <v>=DISPIMG("ID_AFCE789D26314182B572217CD3CD5BEB",1)</v>
      </c>
      <c r="B42" s="9" t="str">
        <f>_xlfn.DISPIMG("ID_89E7EA62939F44DB9557307E71DE1CCB",1)</f>
        <v>=DISPIMG("ID_89E7EA62939F44DB9557307E71DE1CCB",1)</v>
      </c>
    </row>
    <row r="43" customHeight="1" spans="1:2">
      <c r="A43" s="9" t="str">
        <f>_xlfn.DISPIMG("ID_8DCEF097E4F345F39C97CC2A7B7B96D0",1)</f>
        <v>=DISPIMG("ID_8DCEF097E4F345F39C97CC2A7B7B96D0",1)</v>
      </c>
      <c r="B43" s="9" t="str">
        <f>_xlfn.DISPIMG("ID_345114FC25DA4BADB1D5CC4DA2867DBB",1)</f>
        <v>=DISPIMG("ID_345114FC25DA4BADB1D5CC4DA2867DBB",1)</v>
      </c>
    </row>
    <row r="44" customHeight="1" spans="1:2">
      <c r="A44" s="9" t="str">
        <f>_xlfn.DISPIMG("ID_90FFDD01D7054CA3AA2E50F2F1CC40AD",1)</f>
        <v>=DISPIMG("ID_90FFDD01D7054CA3AA2E50F2F1CC40AD",1)</v>
      </c>
      <c r="B44" s="9" t="str">
        <f>_xlfn.DISPIMG("ID_321027BE20794FCD8BE37BD67371503D",1)</f>
        <v>=DISPIMG("ID_321027BE20794FCD8BE37BD67371503D",1)</v>
      </c>
    </row>
    <row r="45" customHeight="1" spans="1:2">
      <c r="A45" s="9" t="str">
        <f>_xlfn.DISPIMG("ID_F13A6FD752294EE49255A3DCA45EC7F8",1)</f>
        <v>=DISPIMG("ID_F13A6FD752294EE49255A3DCA45EC7F8",1)</v>
      </c>
      <c r="B45" s="9" t="str">
        <f>_xlfn.DISPIMG("ID_158863F0E9CF45428309BAA1A82857EE",1)</f>
        <v>=DISPIMG("ID_158863F0E9CF45428309BAA1A82857EE",1)</v>
      </c>
    </row>
    <row r="46" customHeight="1" spans="1:2">
      <c r="A46" s="9" t="str">
        <f>_xlfn.DISPIMG("ID_45C755A28B8A436691F065DC1DE91478",1)</f>
        <v>=DISPIMG("ID_45C755A28B8A436691F065DC1DE91478",1)</v>
      </c>
      <c r="B46" s="9" t="str">
        <f>_xlfn.DISPIMG("ID_CC1E72B66AD3445BACF920BE1F194742",1)</f>
        <v>=DISPIMG("ID_CC1E72B66AD3445BACF920BE1F194742",1)</v>
      </c>
    </row>
    <row r="47" customHeight="1" spans="1:2">
      <c r="A47" s="9" t="str">
        <f>_xlfn.DISPIMG("ID_5FC490FE1F454587BBA0007288C27003",1)</f>
        <v>=DISPIMG("ID_5FC490FE1F454587BBA0007288C27003",1)</v>
      </c>
      <c r="B47" s="9" t="str">
        <f>_xlfn.DISPIMG("ID_ED33E5FC05B84D52B3E251169212C2B2",1)</f>
        <v>=DISPIMG("ID_ED33E5FC05B84D52B3E251169212C2B2",1)</v>
      </c>
    </row>
    <row r="48" customHeight="1" spans="1:2">
      <c r="A48" s="9" t="str">
        <f>_xlfn.DISPIMG("ID_0DC47F9639FE4BCBA75A7B0A4FE2600C",1)</f>
        <v>=DISPIMG("ID_0DC47F9639FE4BCBA75A7B0A4FE2600C",1)</v>
      </c>
      <c r="B48" s="9" t="str">
        <f>_xlfn.DISPIMG("ID_233C61C72A5645B38EDDB0AB9A4DAB0E",1)</f>
        <v>=DISPIMG("ID_233C61C72A5645B38EDDB0AB9A4DAB0E",1)</v>
      </c>
    </row>
    <row r="49" customHeight="1" spans="1:2">
      <c r="A49" s="9" t="str">
        <f>_xlfn.DISPIMG("ID_CBFBEE2CE3E04B4089233D1C1A417777",1)</f>
        <v>=DISPIMG("ID_CBFBEE2CE3E04B4089233D1C1A417777",1)</v>
      </c>
      <c r="B49" s="9" t="str">
        <f>_xlfn.DISPIMG("ID_15C28AE6FC854F04AD64090E197F0A2F",1)</f>
        <v>=DISPIMG("ID_15C28AE6FC854F04AD64090E197F0A2F",1)</v>
      </c>
    </row>
    <row r="50" customHeight="1" spans="1:2">
      <c r="A50" s="9" t="str">
        <f>_xlfn.DISPIMG("ID_C4D6A0A3AB024A298B0B79C4B77E25DD",1)</f>
        <v>=DISPIMG("ID_C4D6A0A3AB024A298B0B79C4B77E25DD",1)</v>
      </c>
      <c r="B50" s="9" t="str">
        <f>_xlfn.DISPIMG("ID_CA599AA0C6544B7F8EE95282F7FF0771",1)</f>
        <v>=DISPIMG("ID_CA599AA0C6544B7F8EE95282F7FF0771",1)</v>
      </c>
    </row>
    <row r="51" customHeight="1" spans="1:1">
      <c r="A51" s="9" t="str">
        <f>_xlfn.DISPIMG("ID_2BDB211EA5764853ABC8E6A27DB95133",1)</f>
        <v>=DISPIMG("ID_2BDB211EA5764853ABC8E6A27DB95133",1)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9"/>
  <sheetViews>
    <sheetView topLeftCell="A6" workbookViewId="0">
      <selection activeCell="C7" sqref="C7"/>
    </sheetView>
  </sheetViews>
  <sheetFormatPr defaultColWidth="9" defaultRowHeight="83" customHeight="1" outlineLevelCol="6"/>
  <cols>
    <col min="1" max="1" width="22.7522123893805" customWidth="1"/>
    <col min="2" max="2" width="39.1238938053097" customWidth="1"/>
    <col min="3" max="3" width="24.1238938053097" customWidth="1"/>
  </cols>
  <sheetData>
    <row r="1" customHeight="1" spans="1:2">
      <c r="A1" s="1" t="s">
        <v>24</v>
      </c>
      <c r="B1" s="2" t="s">
        <v>25</v>
      </c>
    </row>
    <row r="2" customHeight="1" spans="1:2">
      <c r="A2" s="1" t="s">
        <v>26</v>
      </c>
      <c r="B2" s="2" t="s">
        <v>25</v>
      </c>
    </row>
    <row r="3" customHeight="1" spans="1:2">
      <c r="A3" s="3" t="s">
        <v>27</v>
      </c>
      <c r="B3" s="2" t="s">
        <v>28</v>
      </c>
    </row>
    <row r="4" customHeight="1" spans="1:2">
      <c r="A4" s="4"/>
      <c r="B4" s="2" t="s">
        <v>29</v>
      </c>
    </row>
    <row r="5" customHeight="1" spans="1:2">
      <c r="A5" s="4"/>
      <c r="B5" s="2" t="s">
        <v>30</v>
      </c>
    </row>
    <row r="6" customHeight="1" spans="1:7">
      <c r="A6" s="5"/>
      <c r="B6" s="2" t="s">
        <v>31</v>
      </c>
      <c r="G6" s="6"/>
    </row>
    <row r="7" customHeight="1" spans="1:2">
      <c r="A7" s="1" t="s">
        <v>32</v>
      </c>
      <c r="B7" s="2" t="s">
        <v>33</v>
      </c>
    </row>
    <row r="8" customHeight="1" spans="1:2">
      <c r="A8" s="1" t="s">
        <v>34</v>
      </c>
      <c r="B8" s="2" t="s">
        <v>35</v>
      </c>
    </row>
    <row r="9" customHeight="1" spans="1:2">
      <c r="A9" s="7"/>
      <c r="B9" s="7"/>
    </row>
  </sheetData>
  <mergeCells count="1">
    <mergeCell ref="A3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大方向</vt:lpstr>
      <vt:lpstr>产品着陆页调整</vt:lpstr>
      <vt:lpstr>收集热销款式</vt:lpstr>
      <vt:lpstr>1月前能落地准备工作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acon peng</dc:creator>
  <cp:lastModifiedBy>赵胡佳</cp:lastModifiedBy>
  <dcterms:created xsi:type="dcterms:W3CDTF">2024-06-19T07:47:00Z</dcterms:created>
  <dcterms:modified xsi:type="dcterms:W3CDTF">2024-12-06T02:53:52Z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129AF451FFCE4CC9A8B49D388DC86AAE_11</vt:lpwstr>
  </property>
  <property fmtid="{D5CDD505-2E9C-101B-9397-08002B2CF9AE}" pid="3" name="KSOProductBuildVer">
    <vt:lpwstr>2052-12.1.0.16929</vt:lpwstr>
  </property>
</Properties>
</file>